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Jablonova22,46 - Oprava b..." sheetId="2" state="visible" r:id="rId4"/>
  </sheets>
  <definedNames>
    <definedName function="false" hidden="false" localSheetId="1" name="_xlnm.Print_Area" vbProcedure="false">'Jablonova22,46 - Oprava b...'!$C$4:$J$76,'Jablonova22,46 - Oprava b...'!$C$82:$J$115,'Jablonova22,46 - Oprava b...'!$C$121:$K$256</definedName>
    <definedName function="false" hidden="false" localSheetId="1" name="_xlnm.Print_Titles" vbProcedure="false">'Jablonova22,46 - Oprava b...'!$131:$131</definedName>
    <definedName function="false" hidden="true" localSheetId="1" name="_xlnm._FilterDatabase" vbProcedure="false">'Jablonova22,46 - Oprava b...'!$C$131:$K$256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<sst xmlns="http://schemas.openxmlformats.org/spreadsheetml/2006/main" count="1679" uniqueCount="521">
  <si>
    <t xml:space="preserve">Export Komplet</t>
  </si>
  <si>
    <t xml:space="preserve">2.0</t>
  </si>
  <si>
    <t xml:space="preserve">False</t>
  </si>
  <si>
    <t xml:space="preserve">{14341285-5065-40f7-b0d9-3b1444177391}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</si>
  <si>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</si>
  <si>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</si>
  <si>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</si>
  <si>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</si>
  <si>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</si>
  <si>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</si>
  <si>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</si>
  <si>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</si>
  <si>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</si>
  <si>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Jablonova22,46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</si>
  <si>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</si>
  <si>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</si>
  <si>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č.46</t>
  </si>
  <si>
    <t xml:space="preserve">KSO:</t>
  </si>
  <si>
    <t xml:space="preserve">CC-CZ:</t>
  </si>
  <si>
    <t xml:space="preserve">Místo:</t>
  </si>
  <si>
    <t xml:space="preserve">Jabloňova 22, Brno</t>
  </si>
  <si>
    <t xml:space="preserve">Datum:</t>
  </si>
  <si>
    <t xml:space="preserve">28. 1. 2024</t>
  </si>
  <si>
    <t xml:space="preserve">Zadavatel:</t>
  </si>
  <si>
    <t xml:space="preserve">IČ:</t>
  </si>
  <si>
    <t xml:space="preserve">MmBrna, 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</si>
  <si>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</si>
  <si>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</si>
  <si>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</si>
  <si>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</si>
  <si>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</si>
  <si>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</si>
  <si>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</si>
  <si>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</si>
  <si>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</si>
  <si>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</si>
  <si>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</si>
  <si>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</si>
  <si>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</si>
  <si>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</si>
  <si>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</si>
  <si>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</si>
  <si>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</si>
  <si>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</si>
  <si>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</si>
  <si>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</si>
  <si>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</si>
  <si>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</si>
  <si>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</si>
  <si>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</si>
  <si>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</si>
  <si>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</si>
  <si>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</si>
  <si>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</si>
  <si>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</si>
  <si>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</si>
  <si>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</si>
  <si>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</si>
  <si>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</si>
  <si>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</si>
  <si>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</si>
  <si>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</si>
  <si>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</si>
  <si>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</si>
  <si>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</si>
  <si>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</si>
  <si>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</si>
  <si>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</si>
  <si>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</si>
  <si>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</si>
  <si>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</si>
  <si>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</si>
  <si>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</si>
  <si>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</si>
  <si>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</si>
  <si>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</si>
  <si>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</si>
  <si>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</si>
  <si>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</si>
  <si>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</si>
  <si>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</si>
  <si>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</si>
  <si>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</si>
  <si>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</si>
  <si>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</si>
  <si>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</si>
  <si>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</si>
  <si>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</si>
  <si>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</si>
  <si>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</si>
  <si>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</si>
  <si>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</si>
  <si>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</si>
  <si>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</si>
  <si>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</si>
  <si>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</si>
  <si>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</si>
  <si>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</si>
  <si>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</si>
  <si>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</si>
  <si>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</si>
  <si>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</si>
  <si>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</si>
  <si>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</si>
  <si>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</si>
  <si>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</si>
  <si>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</si>
  <si>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</si>
  <si>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</si>
  <si>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</si>
  <si>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</si>
  <si>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</si>
  <si>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</si>
  <si>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</si>
  <si>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</si>
  <si>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</si>
  <si>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</si>
  <si>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</si>
  <si>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</si>
  <si>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</si>
  <si>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</si>
  <si>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</si>
  <si>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</si>
  <si>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</si>
  <si>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</si>
  <si>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</si>
  <si>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612325421</t>
  </si>
  <si>
    <t xml:space="preserve">Oprava vnitřní vápenocementové štukové omítky stěn v rozsahu plochy do 10 %</t>
  </si>
  <si>
    <t xml:space="preserve">m2</t>
  </si>
  <si>
    <t xml:space="preserve">CS ÚRS 2024 01</t>
  </si>
  <si>
    <t xml:space="preserve">4</t>
  </si>
  <si>
    <t xml:space="preserve">2</t>
  </si>
  <si>
    <t xml:space="preserve">-1278704315</t>
  </si>
  <si>
    <t xml:space="preserve">VV</t>
  </si>
  <si>
    <t xml:space="preserve">"1"(1,4+2,4)*2*2,65-0,6*2,0-0,8*2,0-0,9*2,0+5*0,2</t>
  </si>
  <si>
    <t xml:space="preserve">"2"(1,8+2,4)*2*0,7-0,6*0,6+0,6*0,25*3</t>
  </si>
  <si>
    <t xml:space="preserve">"3"(5,7+4,4+0,11+2,4+0,6)*2*2,65-1,75*1,95-0,9*1,95-1,1*0,6-0,8*2,0+5,75*0,2+4,9*0,2</t>
  </si>
  <si>
    <t xml:space="preserve">2,3*0,2</t>
  </si>
  <si>
    <t xml:space="preserve">Součet</t>
  </si>
  <si>
    <t xml:space="preserve">619991005</t>
  </si>
  <si>
    <t xml:space="preserve">Zakrytí stěny fólií</t>
  </si>
  <si>
    <t xml:space="preserve">1613787130</t>
  </si>
  <si>
    <t xml:space="preserve">0,6*0,6+1,1*0,6+1,75*1,95+0,9*1,95</t>
  </si>
  <si>
    <t xml:space="preserve">3</t>
  </si>
  <si>
    <t xml:space="preserve">642-pc 1</t>
  </si>
  <si>
    <t xml:space="preserve">Umytí PVC</t>
  </si>
  <si>
    <t xml:space="preserve">-1402624619</t>
  </si>
  <si>
    <t xml:space="preserve">30,2</t>
  </si>
  <si>
    <t xml:space="preserve">642-pc 2</t>
  </si>
  <si>
    <t xml:space="preserve">Zapravení děr v obkladu</t>
  </si>
  <si>
    <t xml:space="preserve">sada</t>
  </si>
  <si>
    <t xml:space="preserve">1375034503</t>
  </si>
  <si>
    <t xml:space="preserve">9</t>
  </si>
  <si>
    <t xml:space="preserve">Ostatní konstrukce a práce, bourání</t>
  </si>
  <si>
    <t xml:space="preserve">5</t>
  </si>
  <si>
    <t xml:space="preserve">952901111</t>
  </si>
  <si>
    <t xml:space="preserve">Vyčištění budov bytové a občanské výstavby při výšce podlaží do 4 m</t>
  </si>
  <si>
    <t xml:space="preserve">16</t>
  </si>
  <si>
    <t xml:space="preserve">92180976</t>
  </si>
  <si>
    <t xml:space="preserve">4,3+4,0+30,2</t>
  </si>
  <si>
    <t xml:space="preserve">952-pc 1</t>
  </si>
  <si>
    <t xml:space="preserve">Odvoz a likvidace, háčků,kuchyňské linky,digestoře, světel.garnýže,žaluzií, skříní-v kuchyni a předsíni,hodin,záclon,garnyží,žaluzií, zrcadla</t>
  </si>
  <si>
    <t xml:space="preserve">-737783740</t>
  </si>
  <si>
    <t xml:space="preserve">7</t>
  </si>
  <si>
    <t xml:space="preserve">952-pc 2</t>
  </si>
  <si>
    <t xml:space="preserve">Umytí a seřízení vchodových dveří a dveří do pokoje</t>
  </si>
  <si>
    <t xml:space="preserve">kus</t>
  </si>
  <si>
    <t xml:space="preserve">-1612221945</t>
  </si>
  <si>
    <t xml:space="preserve">8</t>
  </si>
  <si>
    <t xml:space="preserve">952-pc 3</t>
  </si>
  <si>
    <t xml:space="preserve">Umytí dlažby, obkladu,vany,umyvadla vč.sifonů v koupelně-PLÍSEŇ</t>
  </si>
  <si>
    <t xml:space="preserve">hod</t>
  </si>
  <si>
    <t xml:space="preserve">-566871635</t>
  </si>
  <si>
    <t xml:space="preserve">87</t>
  </si>
  <si>
    <t xml:space="preserve">952-pc 3a</t>
  </si>
  <si>
    <t xml:space="preserve">Umytí dlažby a soklu v předsíni</t>
  </si>
  <si>
    <t xml:space="preserve">-653497762</t>
  </si>
  <si>
    <t xml:space="preserve">952-pc 4</t>
  </si>
  <si>
    <t xml:space="preserve">Odvoz stávajících dveří</t>
  </si>
  <si>
    <t xml:space="preserve">1603711550</t>
  </si>
  <si>
    <t xml:space="preserve">86</t>
  </si>
  <si>
    <t xml:space="preserve">952-pc 5</t>
  </si>
  <si>
    <t xml:space="preserve">Vyčištění obkladu za kuchyňskou linkou</t>
  </si>
  <si>
    <t xml:space="preserve">540944686</t>
  </si>
  <si>
    <t xml:space="preserve">1*2 'Přepočtené koeficientem množství</t>
  </si>
  <si>
    <t xml:space="preserve">10</t>
  </si>
  <si>
    <t xml:space="preserve">978013121</t>
  </si>
  <si>
    <t xml:space="preserve">Otlučení (osekání) vnitřní vápenné nebo vápenocementové omítky stěn v rozsahu přes 5 do 10 %</t>
  </si>
  <si>
    <t xml:space="preserve">-1001361414</t>
  </si>
  <si>
    <t xml:space="preserve">997</t>
  </si>
  <si>
    <t xml:space="preserve">Přesun sutě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</si>
  <si>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</si>
  <si>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</si>
  <si>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</si>
  <si>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1756871183</t>
  </si>
  <si>
    <t xml:space="preserve">13</t>
  </si>
  <si>
    <t xml:space="preserve">997013501</t>
  </si>
  <si>
    <t xml:space="preserve">Odvoz suti a vybouraných hmot na skládku nebo meziskládku do 1 km se složením</t>
  </si>
  <si>
    <t xml:space="preserve">-892966114</t>
  </si>
  <si>
    <t xml:space="preserve">14</t>
  </si>
  <si>
    <t xml:space="preserve">997013509</t>
  </si>
  <si>
    <t xml:space="preserve">Příplatek k odvozu suti a vybouraných hmot na skládku ZKD 1 km přes 1 km</t>
  </si>
  <si>
    <t xml:space="preserve">-1779429450</t>
  </si>
  <si>
    <t xml:space="preserve">1,22*14 'Přepočtené koeficientem množství</t>
  </si>
  <si>
    <t xml:space="preserve">15</t>
  </si>
  <si>
    <t xml:space="preserve">997013601</t>
  </si>
  <si>
    <t xml:space="preserve">Poplatek za uložení na skládce (skládkovné) stavebního odpadu betonového kód odpadu 17 01 01</t>
  </si>
  <si>
    <t xml:space="preserve">441830636</t>
  </si>
  <si>
    <t xml:space="preserve">998</t>
  </si>
  <si>
    <t xml:space="preserve">Přesun hmot</t>
  </si>
  <si>
    <t xml:space="preserve">998018002</t>
  </si>
  <si>
    <t xml:space="preserve">Přesun hmot pro budovy ruční pro budovy v přes 6 do 12 m</t>
  </si>
  <si>
    <t xml:space="preserve">345289796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</si>
  <si>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</si>
  <si>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</si>
  <si>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</si>
  <si>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</si>
  <si>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17</t>
  </si>
  <si>
    <t xml:space="preserve">7221-pc 1</t>
  </si>
  <si>
    <t xml:space="preserve">Kontrola funkčnosti uzávěru teplé a stadené vody-případná výměna</t>
  </si>
  <si>
    <t xml:space="preserve">1543568607</t>
  </si>
  <si>
    <t xml:space="preserve">18</t>
  </si>
  <si>
    <t xml:space="preserve">998722102</t>
  </si>
  <si>
    <t xml:space="preserve">Přesun hmot tonážní pro vnitřní vodovod v objektech v přes 6 do 12 m</t>
  </si>
  <si>
    <t xml:space="preserve">552907220</t>
  </si>
  <si>
    <t xml:space="preserve">725</t>
  </si>
  <si>
    <t xml:space="preserve">Zdravotechnika - zařizovací předměty</t>
  </si>
  <si>
    <t xml:space="preserve">19</t>
  </si>
  <si>
    <t xml:space="preserve">M</t>
  </si>
  <si>
    <t xml:space="preserve">5411-pc 1</t>
  </si>
  <si>
    <t xml:space="preserve">D+m sklokeramický dvouplotýnkový vestavěný vařič</t>
  </si>
  <si>
    <t xml:space="preserve">32</t>
  </si>
  <si>
    <t xml:space="preserve">-1196495210</t>
  </si>
  <si>
    <t xml:space="preserve">20</t>
  </si>
  <si>
    <t xml:space="preserve">725110814</t>
  </si>
  <si>
    <t xml:space="preserve">Demontáž klozetu Kombi</t>
  </si>
  <si>
    <t xml:space="preserve">soubor</t>
  </si>
  <si>
    <t xml:space="preserve">1313200170</t>
  </si>
  <si>
    <t xml:space="preserve">725112171</t>
  </si>
  <si>
    <t xml:space="preserve">Kombi klozet s hlubokým splachováním odpad vodorovný včetně rohového ventilu a hadice</t>
  </si>
  <si>
    <t xml:space="preserve">787751995</t>
  </si>
  <si>
    <t xml:space="preserve">22</t>
  </si>
  <si>
    <t xml:space="preserve">725310823</t>
  </si>
  <si>
    <t xml:space="preserve">Demontáž dřez jednoduchý vestavěný v kuchyňských sestavách bez výtokových armatur</t>
  </si>
  <si>
    <t xml:space="preserve">233036030</t>
  </si>
  <si>
    <t xml:space="preserve">23</t>
  </si>
  <si>
    <t xml:space="preserve">7256-pc 2</t>
  </si>
  <si>
    <t xml:space="preserve">Vyřazení sporáku na základě vyřazovacího protokolu, následná likvidace sporáku</t>
  </si>
  <si>
    <t xml:space="preserve">-1696772748</t>
  </si>
  <si>
    <t xml:space="preserve">24</t>
  </si>
  <si>
    <t xml:space="preserve">7256-pc 3</t>
  </si>
  <si>
    <t xml:space="preserve">Výměna přípravy na pračku</t>
  </si>
  <si>
    <t xml:space="preserve">1783337957</t>
  </si>
  <si>
    <t xml:space="preserve">25</t>
  </si>
  <si>
    <t xml:space="preserve">725820801</t>
  </si>
  <si>
    <t xml:space="preserve">Demontáž baterie nástěnné do G 3 / 4</t>
  </si>
  <si>
    <t xml:space="preserve">1613029196</t>
  </si>
  <si>
    <t xml:space="preserve">26</t>
  </si>
  <si>
    <t xml:space="preserve">725820802</t>
  </si>
  <si>
    <t xml:space="preserve">Demontáž baterie stojánkové do jednoho otvoru</t>
  </si>
  <si>
    <t xml:space="preserve">1742777279</t>
  </si>
  <si>
    <t xml:space="preserve">27</t>
  </si>
  <si>
    <t xml:space="preserve">725822613</t>
  </si>
  <si>
    <t xml:space="preserve">Baterie umyvadlová stojánková páková s výpustí</t>
  </si>
  <si>
    <t xml:space="preserve">1010255556</t>
  </si>
  <si>
    <t xml:space="preserve">28</t>
  </si>
  <si>
    <t xml:space="preserve">725831312</t>
  </si>
  <si>
    <t xml:space="preserve">Baterie vanová nástěnná páková s příslušenstvím a pevným držákem</t>
  </si>
  <si>
    <t xml:space="preserve">1654159220</t>
  </si>
  <si>
    <t xml:space="preserve">29</t>
  </si>
  <si>
    <t xml:space="preserve">998725202</t>
  </si>
  <si>
    <t xml:space="preserve">Přesun hmot procentní pro zařizovací předměty v objektech v přes 6 do 12 m</t>
  </si>
  <si>
    <t xml:space="preserve">%</t>
  </si>
  <si>
    <t xml:space="preserve">-2038632933</t>
  </si>
  <si>
    <t xml:space="preserve">734</t>
  </si>
  <si>
    <t xml:space="preserve">Ústřední vytápění - armatury</t>
  </si>
  <si>
    <t xml:space="preserve">78</t>
  </si>
  <si>
    <t xml:space="preserve">734-pc  1</t>
  </si>
  <si>
    <t xml:space="preserve">Výměna termohlavic</t>
  </si>
  <si>
    <t xml:space="preserve">-2075416289</t>
  </si>
  <si>
    <t xml:space="preserve">31</t>
  </si>
  <si>
    <t xml:space="preserve">998734202</t>
  </si>
  <si>
    <t xml:space="preserve">Přesun hmot procentní pro armatury v objektech v přes 6 do 12 m</t>
  </si>
  <si>
    <t xml:space="preserve">418332863</t>
  </si>
  <si>
    <t xml:space="preserve">735</t>
  </si>
  <si>
    <t xml:space="preserve">Ústřední vytápění - otopná tělesa</t>
  </si>
  <si>
    <t xml:space="preserve">735152480.KRD.1</t>
  </si>
  <si>
    <t xml:space="preserve">Otopné těleso žebříkové stejné </t>
  </si>
  <si>
    <t xml:space="preserve">-679713160</t>
  </si>
  <si>
    <t xml:space="preserve">33</t>
  </si>
  <si>
    <t xml:space="preserve">735161811.1</t>
  </si>
  <si>
    <t xml:space="preserve">Demontáž otopného tělesa trubkového </t>
  </si>
  <si>
    <t xml:space="preserve">-2088897789</t>
  </si>
  <si>
    <t xml:space="preserve">34</t>
  </si>
  <si>
    <t xml:space="preserve">735191905</t>
  </si>
  <si>
    <t xml:space="preserve">Odvzdušnění otopných těles</t>
  </si>
  <si>
    <t xml:space="preserve">-439856785</t>
  </si>
  <si>
    <t xml:space="preserve">35</t>
  </si>
  <si>
    <t xml:space="preserve">735191910</t>
  </si>
  <si>
    <t xml:space="preserve">Napuštění vody do otopných těles</t>
  </si>
  <si>
    <t xml:space="preserve">-636553733</t>
  </si>
  <si>
    <t xml:space="preserve">36</t>
  </si>
  <si>
    <t xml:space="preserve">735494811</t>
  </si>
  <si>
    <t xml:space="preserve">Vypuštění vody z otopných těles</t>
  </si>
  <si>
    <t xml:space="preserve">395806530</t>
  </si>
  <si>
    <t xml:space="preserve">37</t>
  </si>
  <si>
    <t xml:space="preserve">7358908021</t>
  </si>
  <si>
    <t xml:space="preserve">Přemístění demontovaného otopného tělesa vodorovně 100 m v objektech výšky přes 6 do 12 m</t>
  </si>
  <si>
    <t xml:space="preserve">-753828647</t>
  </si>
  <si>
    <t xml:space="preserve">0,063</t>
  </si>
  <si>
    <t xml:space="preserve">38</t>
  </si>
  <si>
    <t xml:space="preserve">735-pc 1</t>
  </si>
  <si>
    <t xml:space="preserve">Montáž indikátoru-TECHEN</t>
  </si>
  <si>
    <t xml:space="preserve">64712560</t>
  </si>
  <si>
    <t xml:space="preserve">39</t>
  </si>
  <si>
    <t xml:space="preserve">998735202</t>
  </si>
  <si>
    <t xml:space="preserve">Přesun hmot procentní pro otopná tělesa v objektech v přes 6 do 12 m</t>
  </si>
  <si>
    <t xml:space="preserve">-1121295074</t>
  </si>
  <si>
    <t xml:space="preserve">741</t>
  </si>
  <si>
    <t xml:space="preserve">Elektroinstalace - silnoproud</t>
  </si>
  <si>
    <t xml:space="preserve">40</t>
  </si>
  <si>
    <t xml:space="preserve">741330335</t>
  </si>
  <si>
    <t xml:space="preserve">Montáž ovladač tlačítkový vestavný-objímka se žárovkou</t>
  </si>
  <si>
    <t xml:space="preserve">874684459</t>
  </si>
  <si>
    <t xml:space="preserve">41</t>
  </si>
  <si>
    <t xml:space="preserve">34512200</t>
  </si>
  <si>
    <t xml:space="preserve">objímka žárovky E14 svorcová 1253-040 termoplast</t>
  </si>
  <si>
    <t xml:space="preserve">-1593339210</t>
  </si>
  <si>
    <t xml:space="preserve">42</t>
  </si>
  <si>
    <t xml:space="preserve">34774102</t>
  </si>
  <si>
    <t xml:space="preserve">žárovka LED E27/6W</t>
  </si>
  <si>
    <t xml:space="preserve">-561971400</t>
  </si>
  <si>
    <t xml:space="preserve">43</t>
  </si>
  <si>
    <t xml:space="preserve">741370003</t>
  </si>
  <si>
    <t xml:space="preserve">Montáž svítidlo žárovkové bytové stropní přisazené 2 zdroje</t>
  </si>
  <si>
    <t xml:space="preserve">-1233799679</t>
  </si>
  <si>
    <t xml:space="preserve">44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</si>
  <si>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</si>
  <si>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</si>
  <si>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-1903250108</t>
  </si>
  <si>
    <t xml:space="preserve">49</t>
  </si>
  <si>
    <t xml:space="preserve">741-pc  1</t>
  </si>
  <si>
    <t xml:space="preserve">Svítidlo bytové do vlhkého prostředí-koupelna žárovkové stropní a stěnové včetně svět.zdroje a recykl.poplatku</t>
  </si>
  <si>
    <t xml:space="preserve">1401864937</t>
  </si>
  <si>
    <t xml:space="preserve">45</t>
  </si>
  <si>
    <t xml:space="preserve">741810001</t>
  </si>
  <si>
    <t xml:space="preserve">Celková prohlídka elektrického rozvodu a zařízení do 100 000,- Kč vč.revize</t>
  </si>
  <si>
    <t xml:space="preserve">9517753</t>
  </si>
  <si>
    <t xml:space="preserve">46</t>
  </si>
  <si>
    <t xml:space="preserve">74181-pc 2</t>
  </si>
  <si>
    <t xml:space="preserve">D+M zásuvková lišta do kuchyňské linky (2 x dvou zásuvku)</t>
  </si>
  <si>
    <t xml:space="preserve">1956485882</t>
  </si>
  <si>
    <t xml:space="preserve">47</t>
  </si>
  <si>
    <t xml:space="preserve">74181-pc 3</t>
  </si>
  <si>
    <t xml:space="preserve">D+M osvětlení kuchyňské linky pod horními skříňkami</t>
  </si>
  <si>
    <t xml:space="preserve">-516725446</t>
  </si>
  <si>
    <t xml:space="preserve">48</t>
  </si>
  <si>
    <t xml:space="preserve">74181-pc 4</t>
  </si>
  <si>
    <t xml:space="preserve">Výměna vypínače, dvou vypínače,zásuvek</t>
  </si>
  <si>
    <t xml:space="preserve">795049388</t>
  </si>
  <si>
    <t xml:space="preserve">84</t>
  </si>
  <si>
    <t xml:space="preserve">74181-pc 5</t>
  </si>
  <si>
    <t xml:space="preserve">Výměna digitálního termostatu</t>
  </si>
  <si>
    <t xml:space="preserve">2116945094</t>
  </si>
  <si>
    <t xml:space="preserve">79</t>
  </si>
  <si>
    <t xml:space="preserve">74181-pc 6</t>
  </si>
  <si>
    <t xml:space="preserve">Svítidlo bytové předsíň žárovkové stropní a stěnové včetně svět.zdroje a recykl.poplatku</t>
  </si>
  <si>
    <t xml:space="preserve">157801704</t>
  </si>
  <si>
    <t xml:space="preserve">50</t>
  </si>
  <si>
    <t xml:space="preserve">998741202</t>
  </si>
  <si>
    <t xml:space="preserve">Přesun hmot procentní pro silnoproud v objektech v přes 6 do 12 m</t>
  </si>
  <si>
    <t xml:space="preserve">-586192451</t>
  </si>
  <si>
    <t xml:space="preserve">742</t>
  </si>
  <si>
    <t xml:space="preserve">Elektroinstalace - slaboproud</t>
  </si>
  <si>
    <t xml:space="preserve">51</t>
  </si>
  <si>
    <t xml:space="preserve">742310006</t>
  </si>
  <si>
    <t xml:space="preserve">Montáž domácího nástěnného audio/video telefonu včetně zprovoznění</t>
  </si>
  <si>
    <t xml:space="preserve">2088829097</t>
  </si>
  <si>
    <t xml:space="preserve">52</t>
  </si>
  <si>
    <t xml:space="preserve">38226805</t>
  </si>
  <si>
    <t xml:space="preserve">domovní telefon s ovládáním elektrického zámku</t>
  </si>
  <si>
    <t xml:space="preserve">-1913780190</t>
  </si>
  <si>
    <t xml:space="preserve">53</t>
  </si>
  <si>
    <t xml:space="preserve">742310806</t>
  </si>
  <si>
    <t xml:space="preserve">Demontáž domácího nástěnného audio/video telefonu</t>
  </si>
  <si>
    <t xml:space="preserve">-768788491</t>
  </si>
  <si>
    <t xml:space="preserve">54</t>
  </si>
  <si>
    <t xml:space="preserve">998742202</t>
  </si>
  <si>
    <t xml:space="preserve">Přesun hmot procentní pro slaboproud v objektech v do 12 m</t>
  </si>
  <si>
    <t xml:space="preserve">-1474646688</t>
  </si>
  <si>
    <t xml:space="preserve">766</t>
  </si>
  <si>
    <t xml:space="preserve">Konstrukce truhlářské</t>
  </si>
  <si>
    <t xml:space="preserve">55</t>
  </si>
  <si>
    <t xml:space="preserve">766-pc01</t>
  </si>
  <si>
    <t xml:space="preserve">Výměna dveří do koupelny dveře bílé, plné 60/197cm včetně kování,klik,zámku WC a větracích mřížek</t>
  </si>
  <si>
    <t xml:space="preserve">-1815972520</t>
  </si>
  <si>
    <t xml:space="preserve">80</t>
  </si>
  <si>
    <t xml:space="preserve">766-pc02</t>
  </si>
  <si>
    <t xml:space="preserve">Očištění a seřízení oken včetně opravy nebo výměny pákového mechanizmu</t>
  </si>
  <si>
    <t xml:space="preserve">-1144125133</t>
  </si>
  <si>
    <t xml:space="preserve">56</t>
  </si>
  <si>
    <t xml:space="preserve">766-pc03</t>
  </si>
  <si>
    <t xml:space="preserve">Očištění a seřízení oken</t>
  </si>
  <si>
    <t xml:space="preserve">1225603796</t>
  </si>
  <si>
    <t xml:space="preserve">57</t>
  </si>
  <si>
    <t xml:space="preserve">766-pc04</t>
  </si>
  <si>
    <t xml:space="preserve">D+m kuchynské linky- spodní skříňky včetně dřezu,stoj.baterie a horní skříňky včetně digestoře-bude stejně uspořádaná jako původní linka.</t>
  </si>
  <si>
    <t xml:space="preserve">856749980</t>
  </si>
  <si>
    <t xml:space="preserve">82</t>
  </si>
  <si>
    <t xml:space="preserve">766-pc05</t>
  </si>
  <si>
    <t xml:space="preserve">Výměna vestavěné skříně v předsíni</t>
  </si>
  <si>
    <t xml:space="preserve">249125753</t>
  </si>
  <si>
    <t xml:space="preserve">83</t>
  </si>
  <si>
    <t xml:space="preserve">766-pc06</t>
  </si>
  <si>
    <t xml:space="preserve">Výměna vestavěné skříně v kuchyni</t>
  </si>
  <si>
    <t xml:space="preserve">-1322504383</t>
  </si>
  <si>
    <t xml:space="preserve">58</t>
  </si>
  <si>
    <t xml:space="preserve">998766202</t>
  </si>
  <si>
    <t xml:space="preserve">Přesun hmot procentní pro kce truhlářské v objektech v přes 6 do 12 m</t>
  </si>
  <si>
    <t xml:space="preserve">-489621019</t>
  </si>
  <si>
    <t xml:space="preserve">776</t>
  </si>
  <si>
    <t xml:space="preserve">Podlahy povlakové</t>
  </si>
  <si>
    <t xml:space="preserve">81</t>
  </si>
  <si>
    <t xml:space="preserve">776410811</t>
  </si>
  <si>
    <t xml:space="preserve">Odstranění soklíků a lišt pryžových nebo plastových</t>
  </si>
  <si>
    <t xml:space="preserve">m</t>
  </si>
  <si>
    <t xml:space="preserve">-213891843</t>
  </si>
  <si>
    <t xml:space="preserve">"3"(5,7+4,4+0,11+2,4+0,6)*2</t>
  </si>
  <si>
    <t xml:space="preserve">59</t>
  </si>
  <si>
    <t xml:space="preserve">776421111R</t>
  </si>
  <si>
    <t xml:space="preserve">Montáž a dod.obvodových lišt lepením</t>
  </si>
  <si>
    <t xml:space="preserve">1094404049</t>
  </si>
  <si>
    <t xml:space="preserve">26,42</t>
  </si>
  <si>
    <t xml:space="preserve">26,42*1,1 'Přepočtené koeficientem množství</t>
  </si>
  <si>
    <t xml:space="preserve">85</t>
  </si>
  <si>
    <t xml:space="preserve">776-pc 1</t>
  </si>
  <si>
    <t xml:space="preserve">Výměna přechodové lišty</t>
  </si>
  <si>
    <t xml:space="preserve">-451666450</t>
  </si>
  <si>
    <t xml:space="preserve">60</t>
  </si>
  <si>
    <t xml:space="preserve">998776202</t>
  </si>
  <si>
    <t xml:space="preserve">Přesun hmot procentní pro podlahy povlakové v objektech v přes 6 do 12 m</t>
  </si>
  <si>
    <t xml:space="preserve">-248798730</t>
  </si>
  <si>
    <t xml:space="preserve">783</t>
  </si>
  <si>
    <t xml:space="preserve">Dokončovací práce - nátěry</t>
  </si>
  <si>
    <t xml:space="preserve">61</t>
  </si>
  <si>
    <t xml:space="preserve">783301311</t>
  </si>
  <si>
    <t xml:space="preserve">Odmaštění zámečnických konstrukcí vodou ředitelným odmašťovačem</t>
  </si>
  <si>
    <t xml:space="preserve">711215322</t>
  </si>
  <si>
    <t xml:space="preserve">4,6*0,25+4,8*0,25+0,6*0,6</t>
  </si>
  <si>
    <t xml:space="preserve">62</t>
  </si>
  <si>
    <t xml:space="preserve">783306801</t>
  </si>
  <si>
    <t xml:space="preserve">Odstranění nátěru ze zámečnických konstrukcí obroušením</t>
  </si>
  <si>
    <t xml:space="preserve">-345058780</t>
  </si>
  <si>
    <t xml:space="preserve">63</t>
  </si>
  <si>
    <t xml:space="preserve">783314101</t>
  </si>
  <si>
    <t xml:space="preserve">Základní jednonásobný syntetický nátěr zámečnických konstrukcí</t>
  </si>
  <si>
    <t xml:space="preserve">1368981870</t>
  </si>
  <si>
    <t xml:space="preserve">64</t>
  </si>
  <si>
    <t xml:space="preserve">783315101</t>
  </si>
  <si>
    <t xml:space="preserve">Mezinátěr jednonásobný syntetický standardní zámečnických konstrukcí</t>
  </si>
  <si>
    <t xml:space="preserve">-676048879</t>
  </si>
  <si>
    <t xml:space="preserve">65</t>
  </si>
  <si>
    <t xml:space="preserve">783317101</t>
  </si>
  <si>
    <t xml:space="preserve">Krycí jednonásobný syntetický standardní nátěr zámečnických konstrukcí</t>
  </si>
  <si>
    <t xml:space="preserve">1856781848</t>
  </si>
  <si>
    <t xml:space="preserve">66</t>
  </si>
  <si>
    <t xml:space="preserve">783-pc 1</t>
  </si>
  <si>
    <t xml:space="preserve">Vyčištění trub a radiátoru</t>
  </si>
  <si>
    <t xml:space="preserve">-2076272838</t>
  </si>
  <si>
    <t xml:space="preserve">784</t>
  </si>
  <si>
    <t xml:space="preserve">Dokončovací práce - malby a tapety</t>
  </si>
  <si>
    <t xml:space="preserve">67</t>
  </si>
  <si>
    <t xml:space="preserve">784121001</t>
  </si>
  <si>
    <t xml:space="preserve">Oškrabání malby v místnostech v do 3,80 m</t>
  </si>
  <si>
    <t xml:space="preserve">402744966</t>
  </si>
  <si>
    <t xml:space="preserve">"1"(1,4+2,4)*2*2,65</t>
  </si>
  <si>
    <t xml:space="preserve">"2"(1,8+2,4)*2*0,7+4</t>
  </si>
  <si>
    <t xml:space="preserve">"3"(5,7+4,4+0,11+2,4+0,6)*2*2,65</t>
  </si>
  <si>
    <t xml:space="preserve">4,3+4+30,2</t>
  </si>
  <si>
    <t xml:space="preserve">68</t>
  </si>
  <si>
    <t xml:space="preserve">784121011</t>
  </si>
  <si>
    <t xml:space="preserve">Rozmývání podkladu po oškrabání malby v místnostech v do 3,80 m</t>
  </si>
  <si>
    <t xml:space="preserve">598870142</t>
  </si>
  <si>
    <t xml:space="preserve">70</t>
  </si>
  <si>
    <t xml:space="preserve">784151011</t>
  </si>
  <si>
    <t xml:space="preserve">Dvojnásobné izolování vodou ředitelnými barvami v místnostech v do 3,80 m</t>
  </si>
  <si>
    <t xml:space="preserve">-247464614</t>
  </si>
  <si>
    <t xml:space="preserve">71</t>
  </si>
  <si>
    <t xml:space="preserve">784181101</t>
  </si>
  <si>
    <t xml:space="preserve">Základní akrylátová jednonásobná bezbarvá penetrace podkladu v místnostech v do 3,80 m</t>
  </si>
  <si>
    <t xml:space="preserve">-127630695</t>
  </si>
  <si>
    <t xml:space="preserve">72</t>
  </si>
  <si>
    <t xml:space="preserve">784221101</t>
  </si>
  <si>
    <t xml:space="preserve">Dvojnásobné bílé malby ze směsí za sucha dobře otěruvzdorných v místnostech do 3,80 m</t>
  </si>
  <si>
    <t xml:space="preserve">1061751009</t>
  </si>
  <si>
    <t xml:space="preserve">HZS</t>
  </si>
  <si>
    <t xml:space="preserve">Hodinové zúčtovací sazby</t>
  </si>
  <si>
    <t xml:space="preserve">74</t>
  </si>
  <si>
    <t xml:space="preserve">HZS2211</t>
  </si>
  <si>
    <t xml:space="preserve">Hodinová zúčtovací sazba instalatér</t>
  </si>
  <si>
    <t xml:space="preserve">512</t>
  </si>
  <si>
    <t xml:space="preserve">-488770152</t>
  </si>
  <si>
    <t xml:space="preserve">75</t>
  </si>
  <si>
    <t xml:space="preserve">HZS2231</t>
  </si>
  <si>
    <t xml:space="preserve">Hodinová zúčtovací sazba elektrikář</t>
  </si>
  <si>
    <t xml:space="preserve">81455379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</si>
  <si>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</si>
  <si>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</si>
  <si>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</si>
  <si>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</si>
  <si>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76</t>
  </si>
  <si>
    <t xml:space="preserve">030001000</t>
  </si>
  <si>
    <t xml:space="preserve">Zařízení staveniště 1%</t>
  </si>
  <si>
    <t xml:space="preserve">1024</t>
  </si>
  <si>
    <t xml:space="preserve">283712630</t>
  </si>
  <si>
    <t xml:space="preserve">VRN6</t>
  </si>
  <si>
    <t xml:space="preserve">Územní vlivy</t>
  </si>
  <si>
    <t xml:space="preserve">77</t>
  </si>
  <si>
    <t xml:space="preserve">060001000</t>
  </si>
  <si>
    <t xml:space="preserve">Územní vlivy 3,2%</t>
  </si>
  <si>
    <t xml:space="preserve">-523476528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</si>
</sst>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36:F140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Jablonova22,46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č.46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22,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28. 1. 2024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'Jablonova22,46 - Oprava b...'!J28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'Jablonova22,46 - Oprava b...'!P132</f>
        <v>0</v>
      </c>
      <c r="AV95" s="94" t="n">
        <f aca="false">'Jablonova22,46 - Oprava b...'!J31</f>
        <v>0</v>
      </c>
      <c r="AW95" s="94" t="n">
        <f aca="false">'Jablonova22,46 - Oprava b...'!J32</f>
        <v>0</v>
      </c>
      <c r="AX95" s="94" t="n">
        <f aca="false">'Jablonova22,46 - Oprava b...'!J33</f>
        <v>0</v>
      </c>
      <c r="AY95" s="94" t="n">
        <f aca="false">'Jablonova22,46 - Oprava b...'!J34</f>
        <v>0</v>
      </c>
      <c r="AZ95" s="94" t="n">
        <f aca="false">'Jablonova22,46 - Oprava b...'!F31</f>
        <v>0</v>
      </c>
      <c r="BA95" s="94" t="n">
        <f aca="false">'Jablonova22,46 - Oprava b...'!F32</f>
        <v>0</v>
      </c>
      <c r="BB95" s="94" t="n">
        <f aca="false">'Jablonova22,46 - Oprava b...'!F33</f>
        <v>0</v>
      </c>
      <c r="BC95" s="94" t="n">
        <f aca="false">'Jablonova22,46 - Oprava b...'!F34</f>
        <v>0</v>
      </c>
      <c r="BD95" s="96" t="n">
        <f aca="false">'Jablonova22,46 - Oprava b...'!F35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ova22,46 - Oprava b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57"/>
  <sheetViews>
    <sheetView showFormulas="false" showGridLines="false" showRowColHeaders="true" showZeros="true" rightToLeft="false" tabSelected="true" showOutlineSymbols="true" defaultGridColor="true" view="normal" topLeftCell="A114" colorId="64" zoomScale="100" zoomScaleNormal="100" zoomScalePageLayoutView="100" workbookViewId="0">
      <selection pane="topLeft" activeCell="F136" activeCellId="0" sqref="F136:F1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28. 1. 2024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ROUND((SUM(BE132:BE256)),  2)</f>
        <v>0</v>
      </c>
      <c r="G31" s="22"/>
      <c r="H31" s="22"/>
      <c r="I31" s="112" t="n">
        <v>0.21</v>
      </c>
      <c r="J31" s="111" t="n">
        <f aca="false">ROUND(((SUM(BE132:BE256))*I31),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ROUND((SUM(BF132:BF256)),  2)</f>
        <v>0</v>
      </c>
      <c r="G32" s="22"/>
      <c r="H32" s="22"/>
      <c r="I32" s="112" t="n">
        <v>0.12</v>
      </c>
      <c r="J32" s="111" t="n">
        <f aca="false">ROUND(((SUM(BF132:BF256))*I32),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ROUND((SUM(BG132:BG256)),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ROUND((SUM(BH132:BH256)),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ROUND((SUM(BI132:BI256)),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č.46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22, Brno</v>
      </c>
      <c r="G87" s="22"/>
      <c r="H87" s="22"/>
      <c r="I87" s="15" t="s">
        <v>21</v>
      </c>
      <c r="J87" s="101" t="str">
        <f aca="false">IF(J10="","",J10)</f>
        <v>28. 1. 2024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 Husova 3, 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J133</f>
        <v>0</v>
      </c>
      <c r="L95" s="126"/>
    </row>
    <row r="96" s="130" customFormat="true" ht="19.9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J134</f>
        <v>0</v>
      </c>
      <c r="L96" s="131"/>
    </row>
    <row r="97" s="130" customFormat="true" ht="19.9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J146</f>
        <v>0</v>
      </c>
      <c r="L97" s="131"/>
    </row>
    <row r="98" s="130" customFormat="true" ht="19.9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J157</f>
        <v>0</v>
      </c>
      <c r="L98" s="131"/>
    </row>
    <row r="99" s="130" customFormat="true" ht="19.9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J163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J165</f>
        <v>0</v>
      </c>
      <c r="L100" s="126"/>
    </row>
    <row r="101" s="130" customFormat="true" ht="19.9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J166</f>
        <v>0</v>
      </c>
      <c r="L101" s="131"/>
    </row>
    <row r="102" s="130" customFormat="true" ht="19.9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J169</f>
        <v>0</v>
      </c>
      <c r="L102" s="131"/>
    </row>
    <row r="103" s="130" customFormat="true" ht="19.9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J181</f>
        <v>0</v>
      </c>
      <c r="L103" s="131"/>
    </row>
    <row r="104" s="130" customFormat="true" ht="19.9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J184</f>
        <v>0</v>
      </c>
      <c r="L104" s="131"/>
    </row>
    <row r="105" s="130" customFormat="true" ht="19.9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J194</f>
        <v>0</v>
      </c>
      <c r="L105" s="131"/>
    </row>
    <row r="106" s="130" customFormat="true" ht="19.9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J208</f>
        <v>0</v>
      </c>
      <c r="L106" s="131"/>
    </row>
    <row r="107" s="130" customFormat="true" ht="19.9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J213</f>
        <v>0</v>
      </c>
      <c r="L107" s="131"/>
    </row>
    <row r="108" s="130" customFormat="true" ht="19.9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J221</f>
        <v>0</v>
      </c>
      <c r="L108" s="131"/>
    </row>
    <row r="109" s="130" customFormat="true" ht="19.9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J230</f>
        <v>0</v>
      </c>
      <c r="L109" s="131"/>
    </row>
    <row r="110" s="130" customFormat="true" ht="19.9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J238</f>
        <v>0</v>
      </c>
      <c r="L110" s="131"/>
    </row>
    <row r="111" s="125" customFormat="true" ht="24.95" hidden="false" customHeight="true" outlineLevel="0" collapsed="false">
      <c r="B111" s="126"/>
      <c r="D111" s="127" t="s">
        <v>103</v>
      </c>
      <c r="E111" s="128"/>
      <c r="F111" s="128"/>
      <c r="G111" s="128"/>
      <c r="H111" s="128"/>
      <c r="I111" s="128"/>
      <c r="J111" s="129" t="n">
        <f aca="false">J249</f>
        <v>0</v>
      </c>
      <c r="L111" s="126"/>
    </row>
    <row r="112" s="125" customFormat="true" ht="24.95" hidden="false" customHeight="true" outlineLevel="0" collapsed="false">
      <c r="B112" s="126"/>
      <c r="D112" s="127" t="s">
        <v>104</v>
      </c>
      <c r="E112" s="128"/>
      <c r="F112" s="128"/>
      <c r="G112" s="128"/>
      <c r="H112" s="128"/>
      <c r="I112" s="128"/>
      <c r="J112" s="129" t="n">
        <f aca="false">J252</f>
        <v>0</v>
      </c>
      <c r="L112" s="126"/>
    </row>
    <row r="113" s="130" customFormat="true" ht="19.9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J253</f>
        <v>0</v>
      </c>
      <c r="L113" s="131"/>
    </row>
    <row r="114" s="130" customFormat="true" ht="19.9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J255</f>
        <v>0</v>
      </c>
      <c r="L114" s="131"/>
    </row>
    <row r="115" s="27" customFormat="true" ht="21.8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6.95" hidden="false" customHeight="true" outlineLevel="0" collapsed="false">
      <c r="A116" s="22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20" s="27" customFormat="true" ht="6.95" hidden="false" customHeight="true" outlineLevel="0" collapsed="false">
      <c r="A120" s="22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24.95" hidden="false" customHeight="true" outlineLevel="0" collapsed="false">
      <c r="A121" s="22"/>
      <c r="B121" s="23"/>
      <c r="C121" s="7" t="s">
        <v>107</v>
      </c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15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6.5" hidden="false" customHeight="true" outlineLevel="0" collapsed="false">
      <c r="A124" s="22"/>
      <c r="B124" s="23"/>
      <c r="C124" s="22"/>
      <c r="D124" s="22"/>
      <c r="E124" s="100" t="str">
        <f aca="false">E7</f>
        <v>Oprava bytu č.46</v>
      </c>
      <c r="F124" s="100"/>
      <c r="G124" s="100"/>
      <c r="H124" s="100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19</v>
      </c>
      <c r="D126" s="22"/>
      <c r="E126" s="22"/>
      <c r="F126" s="16" t="str">
        <f aca="false">F10</f>
        <v>Jabloňova 22, Brno</v>
      </c>
      <c r="G126" s="22"/>
      <c r="H126" s="22"/>
      <c r="I126" s="15" t="s">
        <v>21</v>
      </c>
      <c r="J126" s="101" t="str">
        <f aca="false">IF(J10="","",J10)</f>
        <v>28. 1. 2024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23</v>
      </c>
      <c r="D128" s="22"/>
      <c r="E128" s="22"/>
      <c r="F128" s="16" t="str">
        <f aca="false">E13</f>
        <v>MmBrna, OSM Husova 3, Brno</v>
      </c>
      <c r="G128" s="22"/>
      <c r="H128" s="22"/>
      <c r="I128" s="15" t="s">
        <v>29</v>
      </c>
      <c r="J128" s="121" t="str">
        <f aca="false">E19</f>
        <v>Radka 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5.15" hidden="false" customHeight="true" outlineLevel="0" collapsed="false">
      <c r="A129" s="22"/>
      <c r="B129" s="23"/>
      <c r="C129" s="15" t="s">
        <v>27</v>
      </c>
      <c r="D129" s="22"/>
      <c r="E129" s="22"/>
      <c r="F129" s="16" t="str">
        <f aca="false">IF(E16="","",E16)</f>
        <v>Vyplň údaj</v>
      </c>
      <c r="G129" s="22"/>
      <c r="H129" s="22"/>
      <c r="I129" s="15" t="s">
        <v>32</v>
      </c>
      <c r="J129" s="121" t="str">
        <f aca="false">E22</f>
        <v>Radka Volková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0.3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141" customFormat="true" ht="29.3" hidden="false" customHeight="true" outlineLevel="0" collapsed="false">
      <c r="A131" s="135"/>
      <c r="B131" s="136"/>
      <c r="C131" s="137" t="s">
        <v>108</v>
      </c>
      <c r="D131" s="138" t="s">
        <v>59</v>
      </c>
      <c r="E131" s="138" t="s">
        <v>55</v>
      </c>
      <c r="F131" s="138" t="s">
        <v>56</v>
      </c>
      <c r="G131" s="138" t="s">
        <v>109</v>
      </c>
      <c r="H131" s="138" t="s">
        <v>110</v>
      </c>
      <c r="I131" s="138" t="s">
        <v>111</v>
      </c>
      <c r="J131" s="138" t="s">
        <v>84</v>
      </c>
      <c r="K131" s="139" t="s">
        <v>112</v>
      </c>
      <c r="L131" s="140"/>
      <c r="M131" s="68"/>
      <c r="N131" s="69" t="s">
        <v>38</v>
      </c>
      <c r="O131" s="69" t="s">
        <v>113</v>
      </c>
      <c r="P131" s="69" t="s">
        <v>114</v>
      </c>
      <c r="Q131" s="69" t="s">
        <v>115</v>
      </c>
      <c r="R131" s="69" t="s">
        <v>116</v>
      </c>
      <c r="S131" s="69" t="s">
        <v>117</v>
      </c>
      <c r="T131" s="70" t="s">
        <v>118</v>
      </c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</row>
    <row r="132" s="27" customFormat="true" ht="22.8" hidden="false" customHeight="true" outlineLevel="0" collapsed="false">
      <c r="A132" s="22"/>
      <c r="B132" s="23"/>
      <c r="C132" s="76" t="s">
        <v>119</v>
      </c>
      <c r="D132" s="22"/>
      <c r="E132" s="22"/>
      <c r="F132" s="22"/>
      <c r="G132" s="22"/>
      <c r="H132" s="22"/>
      <c r="I132" s="22"/>
      <c r="J132" s="142" t="n">
        <f aca="false">BK132</f>
        <v>0</v>
      </c>
      <c r="K132" s="22"/>
      <c r="L132" s="23"/>
      <c r="M132" s="71"/>
      <c r="N132" s="58"/>
      <c r="O132" s="72"/>
      <c r="P132" s="143" t="n">
        <f aca="false">P133+P165+P249+P252</f>
        <v>0</v>
      </c>
      <c r="Q132" s="72"/>
      <c r="R132" s="143" t="n">
        <f aca="false">R133+R165+R249+R252</f>
        <v>0.84107087</v>
      </c>
      <c r="S132" s="72"/>
      <c r="T132" s="144" t="n">
        <f aca="false">T133+T165+T249+T252</f>
        <v>1.22037651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3" t="s">
        <v>73</v>
      </c>
      <c r="AU132" s="3" t="s">
        <v>86</v>
      </c>
      <c r="BK132" s="145" t="n">
        <f aca="false">BK133+BK165+BK249+BK252</f>
        <v>0</v>
      </c>
    </row>
    <row r="133" s="146" customFormat="true" ht="25.9" hidden="false" customHeight="true" outlineLevel="0" collapsed="false">
      <c r="B133" s="147"/>
      <c r="D133" s="148" t="s">
        <v>73</v>
      </c>
      <c r="E133" s="149" t="s">
        <v>120</v>
      </c>
      <c r="F133" s="149" t="s">
        <v>121</v>
      </c>
      <c r="I133" s="150"/>
      <c r="J133" s="151" t="n">
        <f aca="false">BK133</f>
        <v>0</v>
      </c>
      <c r="L133" s="147"/>
      <c r="M133" s="152"/>
      <c r="N133" s="153"/>
      <c r="O133" s="153"/>
      <c r="P133" s="154" t="n">
        <f aca="false">P134+P146+P157+P163</f>
        <v>0</v>
      </c>
      <c r="Q133" s="153"/>
      <c r="R133" s="154" t="n">
        <f aca="false">R134+R146+R157+R163</f>
        <v>0.51700688</v>
      </c>
      <c r="S133" s="153"/>
      <c r="T133" s="155" t="n">
        <f aca="false">T134+T146+T157+T163</f>
        <v>0.95612528</v>
      </c>
      <c r="AR133" s="148" t="s">
        <v>79</v>
      </c>
      <c r="AT133" s="156" t="s">
        <v>73</v>
      </c>
      <c r="AU133" s="156" t="s">
        <v>74</v>
      </c>
      <c r="AY133" s="148" t="s">
        <v>122</v>
      </c>
      <c r="BK133" s="157" t="n">
        <f aca="false">BK134+BK146+BK157+BK163</f>
        <v>0</v>
      </c>
    </row>
    <row r="134" s="146" customFormat="true" ht="22.8" hidden="false" customHeight="true" outlineLevel="0" collapsed="false">
      <c r="B134" s="147"/>
      <c r="D134" s="148" t="s">
        <v>73</v>
      </c>
      <c r="E134" s="158" t="s">
        <v>123</v>
      </c>
      <c r="F134" s="158" t="s">
        <v>124</v>
      </c>
      <c r="I134" s="150"/>
      <c r="J134" s="159" t="n">
        <f aca="false">BK134</f>
        <v>0</v>
      </c>
      <c r="L134" s="147"/>
      <c r="M134" s="152"/>
      <c r="N134" s="153"/>
      <c r="O134" s="153"/>
      <c r="P134" s="154" t="n">
        <f aca="false">SUM(P135:P145)</f>
        <v>0</v>
      </c>
      <c r="Q134" s="153"/>
      <c r="R134" s="154" t="n">
        <f aca="false">SUM(R135:R145)</f>
        <v>0.51546688</v>
      </c>
      <c r="S134" s="153"/>
      <c r="T134" s="155" t="n">
        <f aca="false">SUM(T135:T145)</f>
        <v>0.00037128</v>
      </c>
      <c r="AR134" s="148" t="s">
        <v>79</v>
      </c>
      <c r="AT134" s="156" t="s">
        <v>73</v>
      </c>
      <c r="AU134" s="156" t="s">
        <v>79</v>
      </c>
      <c r="AY134" s="148" t="s">
        <v>122</v>
      </c>
      <c r="BK134" s="157" t="n">
        <f aca="false">SUM(BK135:BK145)</f>
        <v>0</v>
      </c>
    </row>
    <row r="135" s="27" customFormat="true" ht="24.15" hidden="false" customHeight="true" outlineLevel="0" collapsed="false">
      <c r="A135" s="22"/>
      <c r="B135" s="160"/>
      <c r="C135" s="161" t="s">
        <v>79</v>
      </c>
      <c r="D135" s="161" t="s">
        <v>125</v>
      </c>
      <c r="E135" s="162" t="s">
        <v>126</v>
      </c>
      <c r="F135" s="163" t="s">
        <v>127</v>
      </c>
      <c r="G135" s="164" t="s">
        <v>128</v>
      </c>
      <c r="H135" s="165" t="n">
        <v>87.686</v>
      </c>
      <c r="I135" s="166"/>
      <c r="J135" s="167" t="n">
        <f aca="false">ROUND(I135*H135,2)</f>
        <v>0</v>
      </c>
      <c r="K135" s="163" t="s">
        <v>129</v>
      </c>
      <c r="L135" s="23"/>
      <c r="M135" s="168"/>
      <c r="N135" s="169" t="s">
        <v>40</v>
      </c>
      <c r="O135" s="60"/>
      <c r="P135" s="170" t="n">
        <f aca="false">O135*H135</f>
        <v>0</v>
      </c>
      <c r="Q135" s="170" t="n">
        <v>0.0057</v>
      </c>
      <c r="R135" s="170" t="n">
        <f aca="false">Q135*H135</f>
        <v>0.4998102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130</v>
      </c>
      <c r="AT135" s="172" t="s">
        <v>125</v>
      </c>
      <c r="AU135" s="172" t="s">
        <v>131</v>
      </c>
      <c r="AY135" s="3" t="s">
        <v>122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131</v>
      </c>
      <c r="BK135" s="173" t="n">
        <f aca="false">ROUND(I135*H135,2)</f>
        <v>0</v>
      </c>
      <c r="BL135" s="3" t="s">
        <v>130</v>
      </c>
      <c r="BM135" s="172" t="s">
        <v>132</v>
      </c>
    </row>
    <row r="136" s="174" customFormat="true" ht="12.8" hidden="false" customHeight="false" outlineLevel="0" collapsed="false">
      <c r="B136" s="175"/>
      <c r="D136" s="176" t="s">
        <v>133</v>
      </c>
      <c r="E136" s="177"/>
      <c r="F136" s="178" t="s">
        <v>134</v>
      </c>
      <c r="H136" s="179" t="n">
        <v>16.54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133</v>
      </c>
      <c r="AU136" s="177" t="s">
        <v>131</v>
      </c>
      <c r="AV136" s="174" t="s">
        <v>131</v>
      </c>
      <c r="AW136" s="174" t="s">
        <v>31</v>
      </c>
      <c r="AX136" s="174" t="s">
        <v>74</v>
      </c>
      <c r="AY136" s="177" t="s">
        <v>122</v>
      </c>
    </row>
    <row r="137" s="174" customFormat="true" ht="12.8" hidden="false" customHeight="false" outlineLevel="0" collapsed="false">
      <c r="B137" s="175"/>
      <c r="D137" s="176" t="s">
        <v>133</v>
      </c>
      <c r="E137" s="177"/>
      <c r="F137" s="178" t="s">
        <v>135</v>
      </c>
      <c r="H137" s="179" t="n">
        <v>5.97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133</v>
      </c>
      <c r="AU137" s="177" t="s">
        <v>131</v>
      </c>
      <c r="AV137" s="174" t="s">
        <v>131</v>
      </c>
      <c r="AW137" s="174" t="s">
        <v>31</v>
      </c>
      <c r="AX137" s="174" t="s">
        <v>74</v>
      </c>
      <c r="AY137" s="177" t="s">
        <v>122</v>
      </c>
    </row>
    <row r="138" s="174" customFormat="true" ht="19.4" hidden="false" customHeight="false" outlineLevel="0" collapsed="false">
      <c r="B138" s="175"/>
      <c r="D138" s="176" t="s">
        <v>133</v>
      </c>
      <c r="E138" s="177"/>
      <c r="F138" s="178" t="s">
        <v>136</v>
      </c>
      <c r="H138" s="179" t="n">
        <v>64.716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133</v>
      </c>
      <c r="AU138" s="177" t="s">
        <v>131</v>
      </c>
      <c r="AV138" s="174" t="s">
        <v>131</v>
      </c>
      <c r="AW138" s="174" t="s">
        <v>31</v>
      </c>
      <c r="AX138" s="174" t="s">
        <v>74</v>
      </c>
      <c r="AY138" s="177" t="s">
        <v>122</v>
      </c>
    </row>
    <row r="139" s="174" customFormat="true" ht="12.8" hidden="false" customHeight="false" outlineLevel="0" collapsed="false">
      <c r="B139" s="175"/>
      <c r="D139" s="176" t="s">
        <v>133</v>
      </c>
      <c r="E139" s="177"/>
      <c r="F139" s="178" t="s">
        <v>137</v>
      </c>
      <c r="H139" s="179" t="n">
        <v>0.46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133</v>
      </c>
      <c r="AU139" s="177" t="s">
        <v>131</v>
      </c>
      <c r="AV139" s="174" t="s">
        <v>131</v>
      </c>
      <c r="AW139" s="174" t="s">
        <v>31</v>
      </c>
      <c r="AX139" s="174" t="s">
        <v>74</v>
      </c>
      <c r="AY139" s="177" t="s">
        <v>122</v>
      </c>
    </row>
    <row r="140" s="184" customFormat="true" ht="12.8" hidden="false" customHeight="false" outlineLevel="0" collapsed="false">
      <c r="B140" s="185"/>
      <c r="D140" s="176" t="s">
        <v>133</v>
      </c>
      <c r="E140" s="186"/>
      <c r="F140" s="187" t="s">
        <v>138</v>
      </c>
      <c r="H140" s="188" t="n">
        <v>87.686</v>
      </c>
      <c r="I140" s="189"/>
      <c r="L140" s="185"/>
      <c r="M140" s="190"/>
      <c r="N140" s="191"/>
      <c r="O140" s="191"/>
      <c r="P140" s="191"/>
      <c r="Q140" s="191"/>
      <c r="R140" s="191"/>
      <c r="S140" s="191"/>
      <c r="T140" s="192"/>
      <c r="AT140" s="186" t="s">
        <v>133</v>
      </c>
      <c r="AU140" s="186" t="s">
        <v>131</v>
      </c>
      <c r="AV140" s="184" t="s">
        <v>130</v>
      </c>
      <c r="AW140" s="184" t="s">
        <v>31</v>
      </c>
      <c r="AX140" s="184" t="s">
        <v>79</v>
      </c>
      <c r="AY140" s="186" t="s">
        <v>122</v>
      </c>
    </row>
    <row r="141" s="27" customFormat="true" ht="16.5" hidden="false" customHeight="true" outlineLevel="0" collapsed="false">
      <c r="A141" s="22"/>
      <c r="B141" s="160"/>
      <c r="C141" s="161" t="s">
        <v>131</v>
      </c>
      <c r="D141" s="161" t="s">
        <v>125</v>
      </c>
      <c r="E141" s="162" t="s">
        <v>139</v>
      </c>
      <c r="F141" s="163" t="s">
        <v>140</v>
      </c>
      <c r="G141" s="164" t="s">
        <v>128</v>
      </c>
      <c r="H141" s="165" t="n">
        <v>6.188</v>
      </c>
      <c r="I141" s="166"/>
      <c r="J141" s="167" t="n">
        <f aca="false">ROUND(I141*H141,2)</f>
        <v>0</v>
      </c>
      <c r="K141" s="163" t="s">
        <v>129</v>
      </c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0.00011</v>
      </c>
      <c r="R141" s="170" t="n">
        <f aca="false">Q141*H141</f>
        <v>0.00068068</v>
      </c>
      <c r="S141" s="170" t="n">
        <v>6E-005</v>
      </c>
      <c r="T141" s="171" t="n">
        <f aca="false">S141*H141</f>
        <v>0.00037128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130</v>
      </c>
      <c r="AT141" s="172" t="s">
        <v>125</v>
      </c>
      <c r="AU141" s="172" t="s">
        <v>131</v>
      </c>
      <c r="AY141" s="3" t="s">
        <v>122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131</v>
      </c>
      <c r="BK141" s="173" t="n">
        <f aca="false">ROUND(I141*H141,2)</f>
        <v>0</v>
      </c>
      <c r="BL141" s="3" t="s">
        <v>130</v>
      </c>
      <c r="BM141" s="172" t="s">
        <v>141</v>
      </c>
    </row>
    <row r="142" s="174" customFormat="true" ht="12.8" hidden="false" customHeight="false" outlineLevel="0" collapsed="false">
      <c r="B142" s="175"/>
      <c r="D142" s="176" t="s">
        <v>133</v>
      </c>
      <c r="E142" s="177"/>
      <c r="F142" s="178" t="s">
        <v>142</v>
      </c>
      <c r="H142" s="179" t="n">
        <v>6.188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133</v>
      </c>
      <c r="AU142" s="177" t="s">
        <v>131</v>
      </c>
      <c r="AV142" s="174" t="s">
        <v>131</v>
      </c>
      <c r="AW142" s="174" t="s">
        <v>31</v>
      </c>
      <c r="AX142" s="174" t="s">
        <v>79</v>
      </c>
      <c r="AY142" s="177" t="s">
        <v>122</v>
      </c>
    </row>
    <row r="143" s="27" customFormat="true" ht="16.5" hidden="false" customHeight="true" outlineLevel="0" collapsed="false">
      <c r="A143" s="22"/>
      <c r="B143" s="160"/>
      <c r="C143" s="161" t="s">
        <v>143</v>
      </c>
      <c r="D143" s="161" t="s">
        <v>125</v>
      </c>
      <c r="E143" s="162" t="s">
        <v>144</v>
      </c>
      <c r="F143" s="163" t="s">
        <v>145</v>
      </c>
      <c r="G143" s="164" t="s">
        <v>128</v>
      </c>
      <c r="H143" s="165" t="n">
        <v>30.2</v>
      </c>
      <c r="I143" s="166"/>
      <c r="J143" s="167" t="n">
        <f aca="false">ROUND(I143*H143,2)</f>
        <v>0</v>
      </c>
      <c r="K143" s="163"/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0.00048</v>
      </c>
      <c r="R143" s="170" t="n">
        <f aca="false">Q143*H143</f>
        <v>0.014496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130</v>
      </c>
      <c r="AT143" s="172" t="s">
        <v>125</v>
      </c>
      <c r="AU143" s="172" t="s">
        <v>131</v>
      </c>
      <c r="AY143" s="3" t="s">
        <v>122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131</v>
      </c>
      <c r="BK143" s="173" t="n">
        <f aca="false">ROUND(I143*H143,2)</f>
        <v>0</v>
      </c>
      <c r="BL143" s="3" t="s">
        <v>130</v>
      </c>
      <c r="BM143" s="172" t="s">
        <v>146</v>
      </c>
    </row>
    <row r="144" s="174" customFormat="true" ht="12.8" hidden="false" customHeight="false" outlineLevel="0" collapsed="false">
      <c r="B144" s="175"/>
      <c r="D144" s="176" t="s">
        <v>133</v>
      </c>
      <c r="E144" s="177"/>
      <c r="F144" s="178" t="s">
        <v>147</v>
      </c>
      <c r="H144" s="179" t="n">
        <v>30.2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133</v>
      </c>
      <c r="AU144" s="177" t="s">
        <v>131</v>
      </c>
      <c r="AV144" s="174" t="s">
        <v>131</v>
      </c>
      <c r="AW144" s="174" t="s">
        <v>31</v>
      </c>
      <c r="AX144" s="174" t="s">
        <v>79</v>
      </c>
      <c r="AY144" s="177" t="s">
        <v>122</v>
      </c>
    </row>
    <row r="145" s="27" customFormat="true" ht="16.5" hidden="false" customHeight="true" outlineLevel="0" collapsed="false">
      <c r="A145" s="22"/>
      <c r="B145" s="160"/>
      <c r="C145" s="161" t="s">
        <v>130</v>
      </c>
      <c r="D145" s="161" t="s">
        <v>125</v>
      </c>
      <c r="E145" s="162" t="s">
        <v>148</v>
      </c>
      <c r="F145" s="163" t="s">
        <v>149</v>
      </c>
      <c r="G145" s="164" t="s">
        <v>150</v>
      </c>
      <c r="H145" s="165" t="n">
        <v>1</v>
      </c>
      <c r="I145" s="166"/>
      <c r="J145" s="167" t="n">
        <f aca="false">ROUND(I145*H145,2)</f>
        <v>0</v>
      </c>
      <c r="K145" s="163"/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0.00048</v>
      </c>
      <c r="R145" s="170" t="n">
        <f aca="false">Q145*H145</f>
        <v>0.00048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130</v>
      </c>
      <c r="AT145" s="172" t="s">
        <v>125</v>
      </c>
      <c r="AU145" s="172" t="s">
        <v>131</v>
      </c>
      <c r="AY145" s="3" t="s">
        <v>122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131</v>
      </c>
      <c r="BK145" s="173" t="n">
        <f aca="false">ROUND(I145*H145,2)</f>
        <v>0</v>
      </c>
      <c r="BL145" s="3" t="s">
        <v>130</v>
      </c>
      <c r="BM145" s="172" t="s">
        <v>151</v>
      </c>
    </row>
    <row r="146" s="146" customFormat="true" ht="22.8" hidden="false" customHeight="true" outlineLevel="0" collapsed="false">
      <c r="B146" s="147"/>
      <c r="D146" s="148" t="s">
        <v>73</v>
      </c>
      <c r="E146" s="158" t="s">
        <v>152</v>
      </c>
      <c r="F146" s="158" t="s">
        <v>153</v>
      </c>
      <c r="I146" s="150"/>
      <c r="J146" s="159" t="n">
        <f aca="false">BK146</f>
        <v>0</v>
      </c>
      <c r="L146" s="147"/>
      <c r="M146" s="152"/>
      <c r="N146" s="153"/>
      <c r="O146" s="153"/>
      <c r="P146" s="154" t="n">
        <f aca="false">SUM(P147:P156)</f>
        <v>0</v>
      </c>
      <c r="Q146" s="153"/>
      <c r="R146" s="154" t="n">
        <f aca="false">SUM(R147:R156)</f>
        <v>0.00154</v>
      </c>
      <c r="S146" s="153"/>
      <c r="T146" s="155" t="n">
        <f aca="false">SUM(T147:T156)</f>
        <v>0.955754</v>
      </c>
      <c r="AR146" s="148" t="s">
        <v>79</v>
      </c>
      <c r="AT146" s="156" t="s">
        <v>73</v>
      </c>
      <c r="AU146" s="156" t="s">
        <v>79</v>
      </c>
      <c r="AY146" s="148" t="s">
        <v>122</v>
      </c>
      <c r="BK146" s="157" t="n">
        <f aca="false">SUM(BK147:BK156)</f>
        <v>0</v>
      </c>
    </row>
    <row r="147" s="27" customFormat="true" ht="24.15" hidden="false" customHeight="true" outlineLevel="0" collapsed="false">
      <c r="A147" s="22"/>
      <c r="B147" s="160"/>
      <c r="C147" s="161" t="s">
        <v>154</v>
      </c>
      <c r="D147" s="161" t="s">
        <v>125</v>
      </c>
      <c r="E147" s="162" t="s">
        <v>155</v>
      </c>
      <c r="F147" s="163" t="s">
        <v>156</v>
      </c>
      <c r="G147" s="164" t="s">
        <v>128</v>
      </c>
      <c r="H147" s="165" t="n">
        <v>38.5</v>
      </c>
      <c r="I147" s="166"/>
      <c r="J147" s="167" t="n">
        <f aca="false">ROUND(I147*H147,2)</f>
        <v>0</v>
      </c>
      <c r="K147" s="163" t="s">
        <v>129</v>
      </c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4E-005</v>
      </c>
      <c r="R147" s="170" t="n">
        <f aca="false">Q147*H147</f>
        <v>0.00154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157</v>
      </c>
      <c r="AT147" s="172" t="s">
        <v>125</v>
      </c>
      <c r="AU147" s="172" t="s">
        <v>131</v>
      </c>
      <c r="AY147" s="3" t="s">
        <v>122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131</v>
      </c>
      <c r="BK147" s="173" t="n">
        <f aca="false">ROUND(I147*H147,2)</f>
        <v>0</v>
      </c>
      <c r="BL147" s="3" t="s">
        <v>157</v>
      </c>
      <c r="BM147" s="172" t="s">
        <v>158</v>
      </c>
    </row>
    <row r="148" s="174" customFormat="true" ht="12.8" hidden="false" customHeight="false" outlineLevel="0" collapsed="false">
      <c r="B148" s="175"/>
      <c r="D148" s="176" t="s">
        <v>133</v>
      </c>
      <c r="E148" s="177"/>
      <c r="F148" s="178" t="s">
        <v>159</v>
      </c>
      <c r="H148" s="179" t="n">
        <v>38.5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133</v>
      </c>
      <c r="AU148" s="177" t="s">
        <v>131</v>
      </c>
      <c r="AV148" s="174" t="s">
        <v>131</v>
      </c>
      <c r="AW148" s="174" t="s">
        <v>31</v>
      </c>
      <c r="AX148" s="174" t="s">
        <v>79</v>
      </c>
      <c r="AY148" s="177" t="s">
        <v>122</v>
      </c>
    </row>
    <row r="149" s="27" customFormat="true" ht="44.25" hidden="false" customHeight="true" outlineLevel="0" collapsed="false">
      <c r="A149" s="22"/>
      <c r="B149" s="160"/>
      <c r="C149" s="161" t="s">
        <v>123</v>
      </c>
      <c r="D149" s="161" t="s">
        <v>125</v>
      </c>
      <c r="E149" s="162" t="s">
        <v>160</v>
      </c>
      <c r="F149" s="163" t="s">
        <v>161</v>
      </c>
      <c r="G149" s="164" t="s">
        <v>150</v>
      </c>
      <c r="H149" s="165" t="n">
        <v>1</v>
      </c>
      <c r="I149" s="166"/>
      <c r="J149" s="167" t="n">
        <f aca="false">ROUND(I149*H149,2)</f>
        <v>0</v>
      </c>
      <c r="K149" s="163"/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0.51501</v>
      </c>
      <c r="T149" s="171" t="n">
        <f aca="false">S149*H149</f>
        <v>0.51501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130</v>
      </c>
      <c r="AT149" s="172" t="s">
        <v>125</v>
      </c>
      <c r="AU149" s="172" t="s">
        <v>131</v>
      </c>
      <c r="AY149" s="3" t="s">
        <v>122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131</v>
      </c>
      <c r="BK149" s="173" t="n">
        <f aca="false">ROUND(I149*H149,2)</f>
        <v>0</v>
      </c>
      <c r="BL149" s="3" t="s">
        <v>130</v>
      </c>
      <c r="BM149" s="172" t="s">
        <v>162</v>
      </c>
    </row>
    <row r="150" s="27" customFormat="true" ht="21.75" hidden="false" customHeight="true" outlineLevel="0" collapsed="false">
      <c r="A150" s="22"/>
      <c r="B150" s="160"/>
      <c r="C150" s="161" t="s">
        <v>163</v>
      </c>
      <c r="D150" s="161" t="s">
        <v>125</v>
      </c>
      <c r="E150" s="162" t="s">
        <v>164</v>
      </c>
      <c r="F150" s="163" t="s">
        <v>165</v>
      </c>
      <c r="G150" s="164" t="s">
        <v>166</v>
      </c>
      <c r="H150" s="165" t="n">
        <v>2</v>
      </c>
      <c r="I150" s="166"/>
      <c r="J150" s="167" t="n">
        <f aca="false">ROUND(I150*H150,2)</f>
        <v>0</v>
      </c>
      <c r="K150" s="163"/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130</v>
      </c>
      <c r="AT150" s="172" t="s">
        <v>125</v>
      </c>
      <c r="AU150" s="172" t="s">
        <v>131</v>
      </c>
      <c r="AY150" s="3" t="s">
        <v>122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131</v>
      </c>
      <c r="BK150" s="173" t="n">
        <f aca="false">ROUND(I150*H150,2)</f>
        <v>0</v>
      </c>
      <c r="BL150" s="3" t="s">
        <v>130</v>
      </c>
      <c r="BM150" s="172" t="s">
        <v>167</v>
      </c>
    </row>
    <row r="151" s="27" customFormat="true" ht="24.15" hidden="false" customHeight="true" outlineLevel="0" collapsed="false">
      <c r="A151" s="22"/>
      <c r="B151" s="160"/>
      <c r="C151" s="161" t="s">
        <v>168</v>
      </c>
      <c r="D151" s="161" t="s">
        <v>125</v>
      </c>
      <c r="E151" s="162" t="s">
        <v>169</v>
      </c>
      <c r="F151" s="163" t="s">
        <v>170</v>
      </c>
      <c r="G151" s="164" t="s">
        <v>171</v>
      </c>
      <c r="H151" s="165" t="n">
        <v>8</v>
      </c>
      <c r="I151" s="166"/>
      <c r="J151" s="167" t="n">
        <f aca="false">ROUND(I151*H151,2)</f>
        <v>0</v>
      </c>
      <c r="K151" s="163"/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130</v>
      </c>
      <c r="AT151" s="172" t="s">
        <v>125</v>
      </c>
      <c r="AU151" s="172" t="s">
        <v>131</v>
      </c>
      <c r="AY151" s="3" t="s">
        <v>122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131</v>
      </c>
      <c r="BK151" s="173" t="n">
        <f aca="false">ROUND(I151*H151,2)</f>
        <v>0</v>
      </c>
      <c r="BL151" s="3" t="s">
        <v>130</v>
      </c>
      <c r="BM151" s="172" t="s">
        <v>172</v>
      </c>
    </row>
    <row r="152" s="27" customFormat="true" ht="16.5" hidden="false" customHeight="true" outlineLevel="0" collapsed="false">
      <c r="A152" s="22"/>
      <c r="B152" s="160"/>
      <c r="C152" s="161" t="s">
        <v>173</v>
      </c>
      <c r="D152" s="161" t="s">
        <v>125</v>
      </c>
      <c r="E152" s="162" t="s">
        <v>174</v>
      </c>
      <c r="F152" s="163" t="s">
        <v>175</v>
      </c>
      <c r="G152" s="164" t="s">
        <v>171</v>
      </c>
      <c r="H152" s="165" t="n">
        <v>3</v>
      </c>
      <c r="I152" s="166"/>
      <c r="J152" s="167" t="n">
        <f aca="false">ROUND(I152*H152,2)</f>
        <v>0</v>
      </c>
      <c r="K152" s="163"/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130</v>
      </c>
      <c r="AT152" s="172" t="s">
        <v>125</v>
      </c>
      <c r="AU152" s="172" t="s">
        <v>131</v>
      </c>
      <c r="AY152" s="3" t="s">
        <v>122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131</v>
      </c>
      <c r="BK152" s="173" t="n">
        <f aca="false">ROUND(I152*H152,2)</f>
        <v>0</v>
      </c>
      <c r="BL152" s="3" t="s">
        <v>130</v>
      </c>
      <c r="BM152" s="172" t="s">
        <v>176</v>
      </c>
    </row>
    <row r="153" s="27" customFormat="true" ht="16.5" hidden="false" customHeight="true" outlineLevel="0" collapsed="false">
      <c r="A153" s="22"/>
      <c r="B153" s="160"/>
      <c r="C153" s="161" t="s">
        <v>152</v>
      </c>
      <c r="D153" s="161" t="s">
        <v>125</v>
      </c>
      <c r="E153" s="162" t="s">
        <v>177</v>
      </c>
      <c r="F153" s="163" t="s">
        <v>178</v>
      </c>
      <c r="G153" s="164" t="s">
        <v>166</v>
      </c>
      <c r="H153" s="165" t="n">
        <v>1</v>
      </c>
      <c r="I153" s="166"/>
      <c r="J153" s="167" t="n">
        <f aca="false">ROUND(I153*H153,2)</f>
        <v>0</v>
      </c>
      <c r="K153" s="163"/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0.03</v>
      </c>
      <c r="T153" s="171" t="n">
        <f aca="false">S153*H153</f>
        <v>0.03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130</v>
      </c>
      <c r="AT153" s="172" t="s">
        <v>125</v>
      </c>
      <c r="AU153" s="172" t="s">
        <v>131</v>
      </c>
      <c r="AY153" s="3" t="s">
        <v>122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131</v>
      </c>
      <c r="BK153" s="173" t="n">
        <f aca="false">ROUND(I153*H153,2)</f>
        <v>0</v>
      </c>
      <c r="BL153" s="3" t="s">
        <v>130</v>
      </c>
      <c r="BM153" s="172" t="s">
        <v>179</v>
      </c>
    </row>
    <row r="154" s="27" customFormat="true" ht="16.5" hidden="false" customHeight="true" outlineLevel="0" collapsed="false">
      <c r="A154" s="22"/>
      <c r="B154" s="160"/>
      <c r="C154" s="161" t="s">
        <v>180</v>
      </c>
      <c r="D154" s="161" t="s">
        <v>125</v>
      </c>
      <c r="E154" s="162" t="s">
        <v>181</v>
      </c>
      <c r="F154" s="163" t="s">
        <v>182</v>
      </c>
      <c r="G154" s="164" t="s">
        <v>171</v>
      </c>
      <c r="H154" s="165" t="n">
        <v>2</v>
      </c>
      <c r="I154" s="166"/>
      <c r="J154" s="167" t="n">
        <f aca="false">ROUND(I154*H154,2)</f>
        <v>0</v>
      </c>
      <c r="K154" s="163"/>
      <c r="L154" s="23"/>
      <c r="M154" s="168"/>
      <c r="N154" s="169" t="s">
        <v>40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0.03</v>
      </c>
      <c r="T154" s="171" t="n">
        <f aca="false">S154*H154</f>
        <v>0.06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130</v>
      </c>
      <c r="AT154" s="172" t="s">
        <v>125</v>
      </c>
      <c r="AU154" s="172" t="s">
        <v>131</v>
      </c>
      <c r="AY154" s="3" t="s">
        <v>122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131</v>
      </c>
      <c r="BK154" s="173" t="n">
        <f aca="false">ROUND(I154*H154,2)</f>
        <v>0</v>
      </c>
      <c r="BL154" s="3" t="s">
        <v>130</v>
      </c>
      <c r="BM154" s="172" t="s">
        <v>183</v>
      </c>
    </row>
    <row r="155" s="174" customFormat="true" ht="12.8" hidden="false" customHeight="false" outlineLevel="0" collapsed="false">
      <c r="B155" s="175"/>
      <c r="D155" s="176" t="s">
        <v>133</v>
      </c>
      <c r="F155" s="178" t="s">
        <v>184</v>
      </c>
      <c r="H155" s="179" t="n">
        <v>2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133</v>
      </c>
      <c r="AU155" s="177" t="s">
        <v>131</v>
      </c>
      <c r="AV155" s="174" t="s">
        <v>131</v>
      </c>
      <c r="AW155" s="174" t="s">
        <v>2</v>
      </c>
      <c r="AX155" s="174" t="s">
        <v>79</v>
      </c>
      <c r="AY155" s="177" t="s">
        <v>122</v>
      </c>
    </row>
    <row r="156" s="27" customFormat="true" ht="37.8" hidden="false" customHeight="true" outlineLevel="0" collapsed="false">
      <c r="A156" s="22"/>
      <c r="B156" s="160"/>
      <c r="C156" s="161" t="s">
        <v>185</v>
      </c>
      <c r="D156" s="161" t="s">
        <v>125</v>
      </c>
      <c r="E156" s="162" t="s">
        <v>186</v>
      </c>
      <c r="F156" s="163" t="s">
        <v>187</v>
      </c>
      <c r="G156" s="164" t="s">
        <v>128</v>
      </c>
      <c r="H156" s="165" t="n">
        <v>87.686</v>
      </c>
      <c r="I156" s="166"/>
      <c r="J156" s="167" t="n">
        <f aca="false">ROUND(I156*H156,2)</f>
        <v>0</v>
      </c>
      <c r="K156" s="163" t="s">
        <v>129</v>
      </c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0.004</v>
      </c>
      <c r="T156" s="171" t="n">
        <f aca="false">S156*H156</f>
        <v>0.350744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130</v>
      </c>
      <c r="AT156" s="172" t="s">
        <v>125</v>
      </c>
      <c r="AU156" s="172" t="s">
        <v>131</v>
      </c>
      <c r="AY156" s="3" t="s">
        <v>122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131</v>
      </c>
      <c r="BK156" s="173" t="n">
        <f aca="false">ROUND(I156*H156,2)</f>
        <v>0</v>
      </c>
      <c r="BL156" s="3" t="s">
        <v>130</v>
      </c>
      <c r="BM156" s="172" t="s">
        <v>188</v>
      </c>
    </row>
    <row r="157" s="146" customFormat="true" ht="22.8" hidden="false" customHeight="true" outlineLevel="0" collapsed="false">
      <c r="B157" s="147"/>
      <c r="D157" s="148" t="s">
        <v>73</v>
      </c>
      <c r="E157" s="158" t="s">
        <v>189</v>
      </c>
      <c r="F157" s="158" t="s">
        <v>190</v>
      </c>
      <c r="I157" s="150"/>
      <c r="J157" s="159" t="n">
        <f aca="false">BK157</f>
        <v>0</v>
      </c>
      <c r="L157" s="147"/>
      <c r="M157" s="152"/>
      <c r="N157" s="153"/>
      <c r="O157" s="153"/>
      <c r="P157" s="154" t="n">
        <f aca="false">SUM(P158:P162)</f>
        <v>0</v>
      </c>
      <c r="Q157" s="153"/>
      <c r="R157" s="154" t="n">
        <f aca="false">SUM(R158:R162)</f>
        <v>0</v>
      </c>
      <c r="S157" s="153"/>
      <c r="T157" s="155" t="n">
        <f aca="false">SUM(T158:T162)</f>
        <v>0</v>
      </c>
      <c r="AR157" s="148" t="s">
        <v>79</v>
      </c>
      <c r="AT157" s="156" t="s">
        <v>73</v>
      </c>
      <c r="AU157" s="156" t="s">
        <v>79</v>
      </c>
      <c r="AY157" s="148" t="s">
        <v>122</v>
      </c>
      <c r="BK157" s="157" t="n">
        <f aca="false">SUM(BK158:BK162)</f>
        <v>0</v>
      </c>
    </row>
    <row r="158" s="27" customFormat="true" ht="24.15" hidden="false" customHeight="true" outlineLevel="0" collapsed="false">
      <c r="A158" s="22"/>
      <c r="B158" s="160"/>
      <c r="C158" s="161" t="s">
        <v>7</v>
      </c>
      <c r="D158" s="161" t="s">
        <v>125</v>
      </c>
      <c r="E158" s="162" t="s">
        <v>191</v>
      </c>
      <c r="F158" s="163" t="s">
        <v>192</v>
      </c>
      <c r="G158" s="164" t="s">
        <v>193</v>
      </c>
      <c r="H158" s="165" t="n">
        <v>1.22</v>
      </c>
      <c r="I158" s="166"/>
      <c r="J158" s="167" t="n">
        <f aca="false">ROUND(I158*H158,2)</f>
        <v>0</v>
      </c>
      <c r="K158" s="163" t="s">
        <v>129</v>
      </c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130</v>
      </c>
      <c r="AT158" s="172" t="s">
        <v>125</v>
      </c>
      <c r="AU158" s="172" t="s">
        <v>131</v>
      </c>
      <c r="AY158" s="3" t="s">
        <v>122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131</v>
      </c>
      <c r="BK158" s="173" t="n">
        <f aca="false">ROUND(I158*H158,2)</f>
        <v>0</v>
      </c>
      <c r="BL158" s="3" t="s">
        <v>130</v>
      </c>
      <c r="BM158" s="172" t="s">
        <v>194</v>
      </c>
    </row>
    <row r="159" s="27" customFormat="true" ht="24.15" hidden="false" customHeight="true" outlineLevel="0" collapsed="false">
      <c r="A159" s="22"/>
      <c r="B159" s="160"/>
      <c r="C159" s="161" t="s">
        <v>195</v>
      </c>
      <c r="D159" s="161" t="s">
        <v>125</v>
      </c>
      <c r="E159" s="162" t="s">
        <v>196</v>
      </c>
      <c r="F159" s="163" t="s">
        <v>197</v>
      </c>
      <c r="G159" s="164" t="s">
        <v>193</v>
      </c>
      <c r="H159" s="165" t="n">
        <v>1.22</v>
      </c>
      <c r="I159" s="166"/>
      <c r="J159" s="167" t="n">
        <f aca="false">ROUND(I159*H159,2)</f>
        <v>0</v>
      </c>
      <c r="K159" s="163" t="s">
        <v>129</v>
      </c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130</v>
      </c>
      <c r="AT159" s="172" t="s">
        <v>125</v>
      </c>
      <c r="AU159" s="172" t="s">
        <v>131</v>
      </c>
      <c r="AY159" s="3" t="s">
        <v>122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131</v>
      </c>
      <c r="BK159" s="173" t="n">
        <f aca="false">ROUND(I159*H159,2)</f>
        <v>0</v>
      </c>
      <c r="BL159" s="3" t="s">
        <v>130</v>
      </c>
      <c r="BM159" s="172" t="s">
        <v>198</v>
      </c>
    </row>
    <row r="160" s="27" customFormat="true" ht="24.15" hidden="false" customHeight="true" outlineLevel="0" collapsed="false">
      <c r="A160" s="22"/>
      <c r="B160" s="160"/>
      <c r="C160" s="161" t="s">
        <v>199</v>
      </c>
      <c r="D160" s="161" t="s">
        <v>125</v>
      </c>
      <c r="E160" s="162" t="s">
        <v>200</v>
      </c>
      <c r="F160" s="163" t="s">
        <v>201</v>
      </c>
      <c r="G160" s="164" t="s">
        <v>193</v>
      </c>
      <c r="H160" s="165" t="n">
        <v>17.08</v>
      </c>
      <c r="I160" s="166"/>
      <c r="J160" s="167" t="n">
        <f aca="false">ROUND(I160*H160,2)</f>
        <v>0</v>
      </c>
      <c r="K160" s="163" t="s">
        <v>129</v>
      </c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130</v>
      </c>
      <c r="AT160" s="172" t="s">
        <v>125</v>
      </c>
      <c r="AU160" s="172" t="s">
        <v>131</v>
      </c>
      <c r="AY160" s="3" t="s">
        <v>122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131</v>
      </c>
      <c r="BK160" s="173" t="n">
        <f aca="false">ROUND(I160*H160,2)</f>
        <v>0</v>
      </c>
      <c r="BL160" s="3" t="s">
        <v>130</v>
      </c>
      <c r="BM160" s="172" t="s">
        <v>202</v>
      </c>
    </row>
    <row r="161" s="174" customFormat="true" ht="12.8" hidden="false" customHeight="false" outlineLevel="0" collapsed="false">
      <c r="B161" s="175"/>
      <c r="D161" s="176" t="s">
        <v>133</v>
      </c>
      <c r="F161" s="178" t="s">
        <v>203</v>
      </c>
      <c r="H161" s="179" t="n">
        <v>17.08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133</v>
      </c>
      <c r="AU161" s="177" t="s">
        <v>131</v>
      </c>
      <c r="AV161" s="174" t="s">
        <v>131</v>
      </c>
      <c r="AW161" s="174" t="s">
        <v>2</v>
      </c>
      <c r="AX161" s="174" t="s">
        <v>79</v>
      </c>
      <c r="AY161" s="177" t="s">
        <v>122</v>
      </c>
    </row>
    <row r="162" s="27" customFormat="true" ht="33" hidden="false" customHeight="true" outlineLevel="0" collapsed="false">
      <c r="A162" s="22"/>
      <c r="B162" s="160"/>
      <c r="C162" s="161" t="s">
        <v>204</v>
      </c>
      <c r="D162" s="161" t="s">
        <v>125</v>
      </c>
      <c r="E162" s="162" t="s">
        <v>205</v>
      </c>
      <c r="F162" s="163" t="s">
        <v>206</v>
      </c>
      <c r="G162" s="164" t="s">
        <v>193</v>
      </c>
      <c r="H162" s="165" t="n">
        <v>1.22</v>
      </c>
      <c r="I162" s="166"/>
      <c r="J162" s="167" t="n">
        <f aca="false">ROUND(I162*H162,2)</f>
        <v>0</v>
      </c>
      <c r="K162" s="163" t="s">
        <v>129</v>
      </c>
      <c r="L162" s="23"/>
      <c r="M162" s="168"/>
      <c r="N162" s="169" t="s">
        <v>40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130</v>
      </c>
      <c r="AT162" s="172" t="s">
        <v>125</v>
      </c>
      <c r="AU162" s="172" t="s">
        <v>131</v>
      </c>
      <c r="AY162" s="3" t="s">
        <v>122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131</v>
      </c>
      <c r="BK162" s="173" t="n">
        <f aca="false">ROUND(I162*H162,2)</f>
        <v>0</v>
      </c>
      <c r="BL162" s="3" t="s">
        <v>130</v>
      </c>
      <c r="BM162" s="172" t="s">
        <v>207</v>
      </c>
    </row>
    <row r="163" s="146" customFormat="true" ht="22.8" hidden="false" customHeight="true" outlineLevel="0" collapsed="false">
      <c r="B163" s="147"/>
      <c r="D163" s="148" t="s">
        <v>73</v>
      </c>
      <c r="E163" s="158" t="s">
        <v>208</v>
      </c>
      <c r="F163" s="158" t="s">
        <v>209</v>
      </c>
      <c r="I163" s="150"/>
      <c r="J163" s="159" t="n">
        <f aca="false">BK163</f>
        <v>0</v>
      </c>
      <c r="L163" s="147"/>
      <c r="M163" s="152"/>
      <c r="N163" s="153"/>
      <c r="O163" s="153"/>
      <c r="P163" s="154" t="n">
        <f aca="false">P164</f>
        <v>0</v>
      </c>
      <c r="Q163" s="153"/>
      <c r="R163" s="154" t="n">
        <f aca="false">R164</f>
        <v>0</v>
      </c>
      <c r="S163" s="153"/>
      <c r="T163" s="155" t="n">
        <f aca="false">T164</f>
        <v>0</v>
      </c>
      <c r="AR163" s="148" t="s">
        <v>79</v>
      </c>
      <c r="AT163" s="156" t="s">
        <v>73</v>
      </c>
      <c r="AU163" s="156" t="s">
        <v>79</v>
      </c>
      <c r="AY163" s="148" t="s">
        <v>122</v>
      </c>
      <c r="BK163" s="157" t="n">
        <f aca="false">BK164</f>
        <v>0</v>
      </c>
    </row>
    <row r="164" s="27" customFormat="true" ht="24.15" hidden="false" customHeight="true" outlineLevel="0" collapsed="false">
      <c r="A164" s="22"/>
      <c r="B164" s="160"/>
      <c r="C164" s="161" t="s">
        <v>157</v>
      </c>
      <c r="D164" s="161" t="s">
        <v>125</v>
      </c>
      <c r="E164" s="162" t="s">
        <v>210</v>
      </c>
      <c r="F164" s="163" t="s">
        <v>211</v>
      </c>
      <c r="G164" s="164" t="s">
        <v>193</v>
      </c>
      <c r="H164" s="165" t="n">
        <v>0.515</v>
      </c>
      <c r="I164" s="166"/>
      <c r="J164" s="167" t="n">
        <f aca="false">ROUND(I164*H164,2)</f>
        <v>0</v>
      </c>
      <c r="K164" s="163" t="s">
        <v>129</v>
      </c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130</v>
      </c>
      <c r="AT164" s="172" t="s">
        <v>125</v>
      </c>
      <c r="AU164" s="172" t="s">
        <v>131</v>
      </c>
      <c r="AY164" s="3" t="s">
        <v>122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131</v>
      </c>
      <c r="BK164" s="173" t="n">
        <f aca="false">ROUND(I164*H164,2)</f>
        <v>0</v>
      </c>
      <c r="BL164" s="3" t="s">
        <v>130</v>
      </c>
      <c r="BM164" s="172" t="s">
        <v>212</v>
      </c>
    </row>
    <row r="165" s="146" customFormat="true" ht="25.9" hidden="false" customHeight="true" outlineLevel="0" collapsed="false">
      <c r="B165" s="147"/>
      <c r="D165" s="148" t="s">
        <v>73</v>
      </c>
      <c r="E165" s="149" t="s">
        <v>213</v>
      </c>
      <c r="F165" s="149" t="s">
        <v>214</v>
      </c>
      <c r="I165" s="150"/>
      <c r="J165" s="151" t="n">
        <f aca="false">BK165</f>
        <v>0</v>
      </c>
      <c r="L165" s="147"/>
      <c r="M165" s="152"/>
      <c r="N165" s="153"/>
      <c r="O165" s="153"/>
      <c r="P165" s="154" t="n">
        <f aca="false">P166+P169+P181+P184+P194+P208+P213+P221+P230+P238</f>
        <v>0</v>
      </c>
      <c r="Q165" s="153"/>
      <c r="R165" s="154" t="n">
        <f aca="false">R166+R169+R181+R184+R194+R208+R213+R221+R230+R238</f>
        <v>0.32406399</v>
      </c>
      <c r="S165" s="153"/>
      <c r="T165" s="155" t="n">
        <f aca="false">T166+T169+T181+T184+T194+T208+T213+T221+T230+T238</f>
        <v>0.26425123</v>
      </c>
      <c r="AR165" s="148" t="s">
        <v>131</v>
      </c>
      <c r="AT165" s="156" t="s">
        <v>73</v>
      </c>
      <c r="AU165" s="156" t="s">
        <v>74</v>
      </c>
      <c r="AY165" s="148" t="s">
        <v>122</v>
      </c>
      <c r="BK165" s="157" t="n">
        <f aca="false">BK166+BK169+BK181+BK184+BK194+BK208+BK213+BK221+BK230+BK238</f>
        <v>0</v>
      </c>
    </row>
    <row r="166" s="146" customFormat="true" ht="22.8" hidden="false" customHeight="true" outlineLevel="0" collapsed="false">
      <c r="B166" s="147"/>
      <c r="D166" s="148" t="s">
        <v>73</v>
      </c>
      <c r="E166" s="158" t="s">
        <v>215</v>
      </c>
      <c r="F166" s="158" t="s">
        <v>216</v>
      </c>
      <c r="I166" s="150"/>
      <c r="J166" s="159" t="n">
        <f aca="false">BK166</f>
        <v>0</v>
      </c>
      <c r="L166" s="147"/>
      <c r="M166" s="152"/>
      <c r="N166" s="153"/>
      <c r="O166" s="153"/>
      <c r="P166" s="154" t="n">
        <f aca="false">SUM(P167:P168)</f>
        <v>0</v>
      </c>
      <c r="Q166" s="153"/>
      <c r="R166" s="154" t="n">
        <f aca="false">SUM(R167:R168)</f>
        <v>0.00157</v>
      </c>
      <c r="S166" s="153"/>
      <c r="T166" s="155" t="n">
        <f aca="false">SUM(T167:T168)</f>
        <v>0</v>
      </c>
      <c r="AR166" s="148" t="s">
        <v>131</v>
      </c>
      <c r="AT166" s="156" t="s">
        <v>73</v>
      </c>
      <c r="AU166" s="156" t="s">
        <v>79</v>
      </c>
      <c r="AY166" s="148" t="s">
        <v>122</v>
      </c>
      <c r="BK166" s="157" t="n">
        <f aca="false">SUM(BK167:BK168)</f>
        <v>0</v>
      </c>
    </row>
    <row r="167" s="27" customFormat="true" ht="24.15" hidden="false" customHeight="true" outlineLevel="0" collapsed="false">
      <c r="A167" s="22"/>
      <c r="B167" s="160"/>
      <c r="C167" s="161" t="s">
        <v>217</v>
      </c>
      <c r="D167" s="161" t="s">
        <v>125</v>
      </c>
      <c r="E167" s="162" t="s">
        <v>218</v>
      </c>
      <c r="F167" s="163" t="s">
        <v>219</v>
      </c>
      <c r="G167" s="164" t="s">
        <v>150</v>
      </c>
      <c r="H167" s="165" t="n">
        <v>1</v>
      </c>
      <c r="I167" s="166"/>
      <c r="J167" s="167" t="n">
        <f aca="false">ROUND(I167*H167,2)</f>
        <v>0</v>
      </c>
      <c r="K167" s="163"/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0.00157</v>
      </c>
      <c r="R167" s="170" t="n">
        <f aca="false">Q167*H167</f>
        <v>0.00157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157</v>
      </c>
      <c r="AT167" s="172" t="s">
        <v>125</v>
      </c>
      <c r="AU167" s="172" t="s">
        <v>131</v>
      </c>
      <c r="AY167" s="3" t="s">
        <v>122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131</v>
      </c>
      <c r="BK167" s="173" t="n">
        <f aca="false">ROUND(I167*H167,2)</f>
        <v>0</v>
      </c>
      <c r="BL167" s="3" t="s">
        <v>157</v>
      </c>
      <c r="BM167" s="172" t="s">
        <v>220</v>
      </c>
    </row>
    <row r="168" s="27" customFormat="true" ht="24.15" hidden="false" customHeight="true" outlineLevel="0" collapsed="false">
      <c r="A168" s="22"/>
      <c r="B168" s="160"/>
      <c r="C168" s="161" t="s">
        <v>221</v>
      </c>
      <c r="D168" s="161" t="s">
        <v>125</v>
      </c>
      <c r="E168" s="162" t="s">
        <v>222</v>
      </c>
      <c r="F168" s="163" t="s">
        <v>223</v>
      </c>
      <c r="G168" s="164" t="s">
        <v>193</v>
      </c>
      <c r="H168" s="165" t="n">
        <v>0.002</v>
      </c>
      <c r="I168" s="166"/>
      <c r="J168" s="167" t="n">
        <f aca="false">ROUND(I168*H168,2)</f>
        <v>0</v>
      </c>
      <c r="K168" s="163" t="s">
        <v>129</v>
      </c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157</v>
      </c>
      <c r="AT168" s="172" t="s">
        <v>125</v>
      </c>
      <c r="AU168" s="172" t="s">
        <v>131</v>
      </c>
      <c r="AY168" s="3" t="s">
        <v>122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131</v>
      </c>
      <c r="BK168" s="173" t="n">
        <f aca="false">ROUND(I168*H168,2)</f>
        <v>0</v>
      </c>
      <c r="BL168" s="3" t="s">
        <v>157</v>
      </c>
      <c r="BM168" s="172" t="s">
        <v>224</v>
      </c>
    </row>
    <row r="169" s="146" customFormat="true" ht="22.8" hidden="false" customHeight="true" outlineLevel="0" collapsed="false">
      <c r="B169" s="147"/>
      <c r="D169" s="148" t="s">
        <v>73</v>
      </c>
      <c r="E169" s="158" t="s">
        <v>225</v>
      </c>
      <c r="F169" s="158" t="s">
        <v>226</v>
      </c>
      <c r="I169" s="150"/>
      <c r="J169" s="159" t="n">
        <f aca="false">BK169</f>
        <v>0</v>
      </c>
      <c r="L169" s="147"/>
      <c r="M169" s="152"/>
      <c r="N169" s="153"/>
      <c r="O169" s="153"/>
      <c r="P169" s="154" t="n">
        <f aca="false">SUM(P170:P180)</f>
        <v>0</v>
      </c>
      <c r="Q169" s="153"/>
      <c r="R169" s="154" t="n">
        <f aca="false">SUM(R170:R180)</f>
        <v>0.06874</v>
      </c>
      <c r="S169" s="153"/>
      <c r="T169" s="155" t="n">
        <f aca="false">SUM(T170:T180)</f>
        <v>0.18068</v>
      </c>
      <c r="AR169" s="148" t="s">
        <v>131</v>
      </c>
      <c r="AT169" s="156" t="s">
        <v>73</v>
      </c>
      <c r="AU169" s="156" t="s">
        <v>79</v>
      </c>
      <c r="AY169" s="148" t="s">
        <v>122</v>
      </c>
      <c r="BK169" s="157" t="n">
        <f aca="false">SUM(BK170:BK180)</f>
        <v>0</v>
      </c>
    </row>
    <row r="170" s="27" customFormat="true" ht="16.5" hidden="false" customHeight="true" outlineLevel="0" collapsed="false">
      <c r="A170" s="22"/>
      <c r="B170" s="160"/>
      <c r="C170" s="193" t="s">
        <v>227</v>
      </c>
      <c r="D170" s="193" t="s">
        <v>228</v>
      </c>
      <c r="E170" s="194" t="s">
        <v>229</v>
      </c>
      <c r="F170" s="195" t="s">
        <v>230</v>
      </c>
      <c r="G170" s="196" t="s">
        <v>166</v>
      </c>
      <c r="H170" s="197" t="n">
        <v>1</v>
      </c>
      <c r="I170" s="198"/>
      <c r="J170" s="199" t="n">
        <f aca="false">ROUND(I170*H170,2)</f>
        <v>0</v>
      </c>
      <c r="K170" s="195"/>
      <c r="L170" s="200"/>
      <c r="M170" s="201"/>
      <c r="N170" s="202" t="s">
        <v>40</v>
      </c>
      <c r="O170" s="60"/>
      <c r="P170" s="170" t="n">
        <f aca="false">O170*H170</f>
        <v>0</v>
      </c>
      <c r="Q170" s="170" t="n">
        <v>0.036</v>
      </c>
      <c r="R170" s="170" t="n">
        <f aca="false">Q170*H170</f>
        <v>0.036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231</v>
      </c>
      <c r="AT170" s="172" t="s">
        <v>228</v>
      </c>
      <c r="AU170" s="172" t="s">
        <v>131</v>
      </c>
      <c r="AY170" s="3" t="s">
        <v>122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131</v>
      </c>
      <c r="BK170" s="173" t="n">
        <f aca="false">ROUND(I170*H170,2)</f>
        <v>0</v>
      </c>
      <c r="BL170" s="3" t="s">
        <v>157</v>
      </c>
      <c r="BM170" s="172" t="s">
        <v>232</v>
      </c>
    </row>
    <row r="171" s="27" customFormat="true" ht="16.5" hidden="false" customHeight="true" outlineLevel="0" collapsed="false">
      <c r="A171" s="22"/>
      <c r="B171" s="160"/>
      <c r="C171" s="161" t="s">
        <v>233</v>
      </c>
      <c r="D171" s="161" t="s">
        <v>125</v>
      </c>
      <c r="E171" s="162" t="s">
        <v>234</v>
      </c>
      <c r="F171" s="163" t="s">
        <v>235</v>
      </c>
      <c r="G171" s="164" t="s">
        <v>236</v>
      </c>
      <c r="H171" s="165" t="n">
        <v>1</v>
      </c>
      <c r="I171" s="166"/>
      <c r="J171" s="167" t="n">
        <f aca="false">ROUND(I171*H171,2)</f>
        <v>0</v>
      </c>
      <c r="K171" s="163" t="s">
        <v>129</v>
      </c>
      <c r="L171" s="23"/>
      <c r="M171" s="168"/>
      <c r="N171" s="169" t="s">
        <v>40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0.0342</v>
      </c>
      <c r="T171" s="171" t="n">
        <f aca="false">S171*H171</f>
        <v>0.0342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157</v>
      </c>
      <c r="AT171" s="172" t="s">
        <v>125</v>
      </c>
      <c r="AU171" s="172" t="s">
        <v>131</v>
      </c>
      <c r="AY171" s="3" t="s">
        <v>122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131</v>
      </c>
      <c r="BK171" s="173" t="n">
        <f aca="false">ROUND(I171*H171,2)</f>
        <v>0</v>
      </c>
      <c r="BL171" s="3" t="s">
        <v>157</v>
      </c>
      <c r="BM171" s="172" t="s">
        <v>237</v>
      </c>
    </row>
    <row r="172" s="27" customFormat="true" ht="24.15" hidden="false" customHeight="true" outlineLevel="0" collapsed="false">
      <c r="A172" s="22"/>
      <c r="B172" s="160"/>
      <c r="C172" s="161" t="s">
        <v>6</v>
      </c>
      <c r="D172" s="161" t="s">
        <v>125</v>
      </c>
      <c r="E172" s="162" t="s">
        <v>238</v>
      </c>
      <c r="F172" s="163" t="s">
        <v>239</v>
      </c>
      <c r="G172" s="164" t="s">
        <v>236</v>
      </c>
      <c r="H172" s="165" t="n">
        <v>1</v>
      </c>
      <c r="I172" s="166"/>
      <c r="J172" s="167" t="n">
        <f aca="false">ROUND(I172*H172,2)</f>
        <v>0</v>
      </c>
      <c r="K172" s="163" t="s">
        <v>129</v>
      </c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0.02894</v>
      </c>
      <c r="R172" s="170" t="n">
        <f aca="false">Q172*H172</f>
        <v>0.02894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157</v>
      </c>
      <c r="AT172" s="172" t="s">
        <v>125</v>
      </c>
      <c r="AU172" s="172" t="s">
        <v>131</v>
      </c>
      <c r="AY172" s="3" t="s">
        <v>122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131</v>
      </c>
      <c r="BK172" s="173" t="n">
        <f aca="false">ROUND(I172*H172,2)</f>
        <v>0</v>
      </c>
      <c r="BL172" s="3" t="s">
        <v>157</v>
      </c>
      <c r="BM172" s="172" t="s">
        <v>240</v>
      </c>
    </row>
    <row r="173" s="27" customFormat="true" ht="24.15" hidden="false" customHeight="true" outlineLevel="0" collapsed="false">
      <c r="A173" s="22"/>
      <c r="B173" s="160"/>
      <c r="C173" s="161" t="s">
        <v>241</v>
      </c>
      <c r="D173" s="161" t="s">
        <v>125</v>
      </c>
      <c r="E173" s="162" t="s">
        <v>242</v>
      </c>
      <c r="F173" s="163" t="s">
        <v>243</v>
      </c>
      <c r="G173" s="164" t="s">
        <v>236</v>
      </c>
      <c r="H173" s="165" t="n">
        <v>1</v>
      </c>
      <c r="I173" s="166"/>
      <c r="J173" s="167" t="n">
        <f aca="false">ROUND(I173*H173,2)</f>
        <v>0</v>
      </c>
      <c r="K173" s="163" t="s">
        <v>129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0.0092</v>
      </c>
      <c r="T173" s="171" t="n">
        <f aca="false">S173*H173</f>
        <v>0.0092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157</v>
      </c>
      <c r="AT173" s="172" t="s">
        <v>125</v>
      </c>
      <c r="AU173" s="172" t="s">
        <v>131</v>
      </c>
      <c r="AY173" s="3" t="s">
        <v>122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131</v>
      </c>
      <c r="BK173" s="173" t="n">
        <f aca="false">ROUND(I173*H173,2)</f>
        <v>0</v>
      </c>
      <c r="BL173" s="3" t="s">
        <v>157</v>
      </c>
      <c r="BM173" s="172" t="s">
        <v>244</v>
      </c>
    </row>
    <row r="174" s="27" customFormat="true" ht="24.15" hidden="false" customHeight="true" outlineLevel="0" collapsed="false">
      <c r="A174" s="22"/>
      <c r="B174" s="160"/>
      <c r="C174" s="161" t="s">
        <v>245</v>
      </c>
      <c r="D174" s="161" t="s">
        <v>125</v>
      </c>
      <c r="E174" s="162" t="s">
        <v>246</v>
      </c>
      <c r="F174" s="163" t="s">
        <v>247</v>
      </c>
      <c r="G174" s="164" t="s">
        <v>236</v>
      </c>
      <c r="H174" s="165" t="n">
        <v>1</v>
      </c>
      <c r="I174" s="166"/>
      <c r="J174" s="167" t="n">
        <f aca="false">ROUND(I174*H174,2)</f>
        <v>0</v>
      </c>
      <c r="K174" s="163"/>
      <c r="L174" s="23"/>
      <c r="M174" s="168"/>
      <c r="N174" s="169" t="s">
        <v>40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0.067</v>
      </c>
      <c r="T174" s="171" t="n">
        <f aca="false">S174*H174</f>
        <v>0.067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157</v>
      </c>
      <c r="AT174" s="172" t="s">
        <v>125</v>
      </c>
      <c r="AU174" s="172" t="s">
        <v>131</v>
      </c>
      <c r="AY174" s="3" t="s">
        <v>122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131</v>
      </c>
      <c r="BK174" s="173" t="n">
        <f aca="false">ROUND(I174*H174,2)</f>
        <v>0</v>
      </c>
      <c r="BL174" s="3" t="s">
        <v>157</v>
      </c>
      <c r="BM174" s="172" t="s">
        <v>248</v>
      </c>
    </row>
    <row r="175" s="27" customFormat="true" ht="16.5" hidden="false" customHeight="true" outlineLevel="0" collapsed="false">
      <c r="A175" s="22"/>
      <c r="B175" s="160"/>
      <c r="C175" s="161" t="s">
        <v>249</v>
      </c>
      <c r="D175" s="161" t="s">
        <v>125</v>
      </c>
      <c r="E175" s="162" t="s">
        <v>250</v>
      </c>
      <c r="F175" s="163" t="s">
        <v>251</v>
      </c>
      <c r="G175" s="164" t="s">
        <v>236</v>
      </c>
      <c r="H175" s="165" t="n">
        <v>1</v>
      </c>
      <c r="I175" s="166"/>
      <c r="J175" s="167" t="n">
        <f aca="false">ROUND(I175*H175,2)</f>
        <v>0</v>
      </c>
      <c r="K175" s="163"/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0.067</v>
      </c>
      <c r="T175" s="171" t="n">
        <f aca="false">S175*H175</f>
        <v>0.067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157</v>
      </c>
      <c r="AT175" s="172" t="s">
        <v>125</v>
      </c>
      <c r="AU175" s="172" t="s">
        <v>131</v>
      </c>
      <c r="AY175" s="3" t="s">
        <v>122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131</v>
      </c>
      <c r="BK175" s="173" t="n">
        <f aca="false">ROUND(I175*H175,2)</f>
        <v>0</v>
      </c>
      <c r="BL175" s="3" t="s">
        <v>157</v>
      </c>
      <c r="BM175" s="172" t="s">
        <v>252</v>
      </c>
    </row>
    <row r="176" s="27" customFormat="true" ht="16.5" hidden="false" customHeight="true" outlineLevel="0" collapsed="false">
      <c r="A176" s="22"/>
      <c r="B176" s="160"/>
      <c r="C176" s="161" t="s">
        <v>253</v>
      </c>
      <c r="D176" s="161" t="s">
        <v>125</v>
      </c>
      <c r="E176" s="162" t="s">
        <v>254</v>
      </c>
      <c r="F176" s="163" t="s">
        <v>255</v>
      </c>
      <c r="G176" s="164" t="s">
        <v>236</v>
      </c>
      <c r="H176" s="165" t="n">
        <v>1</v>
      </c>
      <c r="I176" s="166"/>
      <c r="J176" s="167" t="n">
        <f aca="false">ROUND(I176*H176,2)</f>
        <v>0</v>
      </c>
      <c r="K176" s="163" t="s">
        <v>129</v>
      </c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0.00156</v>
      </c>
      <c r="T176" s="171" t="n">
        <f aca="false">S176*H176</f>
        <v>0.00156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157</v>
      </c>
      <c r="AT176" s="172" t="s">
        <v>125</v>
      </c>
      <c r="AU176" s="172" t="s">
        <v>131</v>
      </c>
      <c r="AY176" s="3" t="s">
        <v>122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131</v>
      </c>
      <c r="BK176" s="173" t="n">
        <f aca="false">ROUND(I176*H176,2)</f>
        <v>0</v>
      </c>
      <c r="BL176" s="3" t="s">
        <v>157</v>
      </c>
      <c r="BM176" s="172" t="s">
        <v>256</v>
      </c>
    </row>
    <row r="177" s="27" customFormat="true" ht="16.5" hidden="false" customHeight="true" outlineLevel="0" collapsed="false">
      <c r="A177" s="22"/>
      <c r="B177" s="160"/>
      <c r="C177" s="161" t="s">
        <v>257</v>
      </c>
      <c r="D177" s="161" t="s">
        <v>125</v>
      </c>
      <c r="E177" s="162" t="s">
        <v>258</v>
      </c>
      <c r="F177" s="163" t="s">
        <v>259</v>
      </c>
      <c r="G177" s="164" t="s">
        <v>236</v>
      </c>
      <c r="H177" s="165" t="n">
        <v>2</v>
      </c>
      <c r="I177" s="166"/>
      <c r="J177" s="167" t="n">
        <f aca="false">ROUND(I177*H177,2)</f>
        <v>0</v>
      </c>
      <c r="K177" s="163" t="s">
        <v>129</v>
      </c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0.00086</v>
      </c>
      <c r="T177" s="171" t="n">
        <f aca="false">S177*H177</f>
        <v>0.00172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157</v>
      </c>
      <c r="AT177" s="172" t="s">
        <v>125</v>
      </c>
      <c r="AU177" s="172" t="s">
        <v>131</v>
      </c>
      <c r="AY177" s="3" t="s">
        <v>122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131</v>
      </c>
      <c r="BK177" s="173" t="n">
        <f aca="false">ROUND(I177*H177,2)</f>
        <v>0</v>
      </c>
      <c r="BL177" s="3" t="s">
        <v>157</v>
      </c>
      <c r="BM177" s="172" t="s">
        <v>260</v>
      </c>
    </row>
    <row r="178" s="27" customFormat="true" ht="16.5" hidden="false" customHeight="true" outlineLevel="0" collapsed="false">
      <c r="A178" s="22"/>
      <c r="B178" s="160"/>
      <c r="C178" s="161" t="s">
        <v>261</v>
      </c>
      <c r="D178" s="161" t="s">
        <v>125</v>
      </c>
      <c r="E178" s="162" t="s">
        <v>262</v>
      </c>
      <c r="F178" s="163" t="s">
        <v>263</v>
      </c>
      <c r="G178" s="164" t="s">
        <v>236</v>
      </c>
      <c r="H178" s="165" t="n">
        <v>1</v>
      </c>
      <c r="I178" s="166"/>
      <c r="J178" s="167" t="n">
        <f aca="false">ROUND(I178*H178,2)</f>
        <v>0</v>
      </c>
      <c r="K178" s="163" t="s">
        <v>129</v>
      </c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0.00184</v>
      </c>
      <c r="R178" s="170" t="n">
        <f aca="false">Q178*H178</f>
        <v>0.00184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157</v>
      </c>
      <c r="AT178" s="172" t="s">
        <v>125</v>
      </c>
      <c r="AU178" s="172" t="s">
        <v>131</v>
      </c>
      <c r="AY178" s="3" t="s">
        <v>122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131</v>
      </c>
      <c r="BK178" s="173" t="n">
        <f aca="false">ROUND(I178*H178,2)</f>
        <v>0</v>
      </c>
      <c r="BL178" s="3" t="s">
        <v>157</v>
      </c>
      <c r="BM178" s="172" t="s">
        <v>264</v>
      </c>
    </row>
    <row r="179" s="27" customFormat="true" ht="24.15" hidden="false" customHeight="true" outlineLevel="0" collapsed="false">
      <c r="A179" s="22"/>
      <c r="B179" s="160"/>
      <c r="C179" s="161" t="s">
        <v>265</v>
      </c>
      <c r="D179" s="161" t="s">
        <v>125</v>
      </c>
      <c r="E179" s="162" t="s">
        <v>266</v>
      </c>
      <c r="F179" s="163" t="s">
        <v>267</v>
      </c>
      <c r="G179" s="164" t="s">
        <v>236</v>
      </c>
      <c r="H179" s="165" t="n">
        <v>1</v>
      </c>
      <c r="I179" s="166"/>
      <c r="J179" s="167" t="n">
        <f aca="false">ROUND(I179*H179,2)</f>
        <v>0</v>
      </c>
      <c r="K179" s="163" t="s">
        <v>129</v>
      </c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0.00196</v>
      </c>
      <c r="R179" s="170" t="n">
        <f aca="false">Q179*H179</f>
        <v>0.00196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157</v>
      </c>
      <c r="AT179" s="172" t="s">
        <v>125</v>
      </c>
      <c r="AU179" s="172" t="s">
        <v>131</v>
      </c>
      <c r="AY179" s="3" t="s">
        <v>122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131</v>
      </c>
      <c r="BK179" s="173" t="n">
        <f aca="false">ROUND(I179*H179,2)</f>
        <v>0</v>
      </c>
      <c r="BL179" s="3" t="s">
        <v>157</v>
      </c>
      <c r="BM179" s="172" t="s">
        <v>268</v>
      </c>
    </row>
    <row r="180" s="27" customFormat="true" ht="24.15" hidden="false" customHeight="true" outlineLevel="0" collapsed="false">
      <c r="A180" s="22"/>
      <c r="B180" s="160"/>
      <c r="C180" s="161" t="s">
        <v>269</v>
      </c>
      <c r="D180" s="161" t="s">
        <v>125</v>
      </c>
      <c r="E180" s="162" t="s">
        <v>270</v>
      </c>
      <c r="F180" s="163" t="s">
        <v>271</v>
      </c>
      <c r="G180" s="164" t="s">
        <v>272</v>
      </c>
      <c r="H180" s="203"/>
      <c r="I180" s="166"/>
      <c r="J180" s="167" t="n">
        <f aca="false">ROUND(I180*H180,2)</f>
        <v>0</v>
      </c>
      <c r="K180" s="163" t="s">
        <v>129</v>
      </c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157</v>
      </c>
      <c r="AT180" s="172" t="s">
        <v>125</v>
      </c>
      <c r="AU180" s="172" t="s">
        <v>131</v>
      </c>
      <c r="AY180" s="3" t="s">
        <v>122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131</v>
      </c>
      <c r="BK180" s="173" t="n">
        <f aca="false">ROUND(I180*H180,2)</f>
        <v>0</v>
      </c>
      <c r="BL180" s="3" t="s">
        <v>157</v>
      </c>
      <c r="BM180" s="172" t="s">
        <v>273</v>
      </c>
    </row>
    <row r="181" s="146" customFormat="true" ht="22.8" hidden="false" customHeight="true" outlineLevel="0" collapsed="false">
      <c r="B181" s="147"/>
      <c r="D181" s="148" t="s">
        <v>73</v>
      </c>
      <c r="E181" s="158" t="s">
        <v>274</v>
      </c>
      <c r="F181" s="158" t="s">
        <v>275</v>
      </c>
      <c r="I181" s="150"/>
      <c r="J181" s="159" t="n">
        <f aca="false">BK181</f>
        <v>0</v>
      </c>
      <c r="L181" s="147"/>
      <c r="M181" s="152"/>
      <c r="N181" s="153"/>
      <c r="O181" s="153"/>
      <c r="P181" s="154" t="n">
        <f aca="false">SUM(P182:P183)</f>
        <v>0</v>
      </c>
      <c r="Q181" s="153"/>
      <c r="R181" s="154" t="n">
        <f aca="false">SUM(R182:R183)</f>
        <v>0.00108</v>
      </c>
      <c r="S181" s="153"/>
      <c r="T181" s="155" t="n">
        <f aca="false">SUM(T182:T183)</f>
        <v>0</v>
      </c>
      <c r="AR181" s="148" t="s">
        <v>131</v>
      </c>
      <c r="AT181" s="156" t="s">
        <v>73</v>
      </c>
      <c r="AU181" s="156" t="s">
        <v>79</v>
      </c>
      <c r="AY181" s="148" t="s">
        <v>122</v>
      </c>
      <c r="BK181" s="157" t="n">
        <f aca="false">SUM(BK182:BK183)</f>
        <v>0</v>
      </c>
    </row>
    <row r="182" s="27" customFormat="true" ht="16.5" hidden="false" customHeight="true" outlineLevel="0" collapsed="false">
      <c r="A182" s="22"/>
      <c r="B182" s="160"/>
      <c r="C182" s="161" t="s">
        <v>276</v>
      </c>
      <c r="D182" s="161" t="s">
        <v>125</v>
      </c>
      <c r="E182" s="162" t="s">
        <v>277</v>
      </c>
      <c r="F182" s="163" t="s">
        <v>278</v>
      </c>
      <c r="G182" s="164" t="s">
        <v>236</v>
      </c>
      <c r="H182" s="165" t="n">
        <v>4</v>
      </c>
      <c r="I182" s="166"/>
      <c r="J182" s="167" t="n">
        <f aca="false">ROUND(I182*H182,2)</f>
        <v>0</v>
      </c>
      <c r="K182" s="163"/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0.00027</v>
      </c>
      <c r="R182" s="170" t="n">
        <f aca="false">Q182*H182</f>
        <v>0.00108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157</v>
      </c>
      <c r="AT182" s="172" t="s">
        <v>125</v>
      </c>
      <c r="AU182" s="172" t="s">
        <v>131</v>
      </c>
      <c r="AY182" s="3" t="s">
        <v>122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131</v>
      </c>
      <c r="BK182" s="173" t="n">
        <f aca="false">ROUND(I182*H182,2)</f>
        <v>0</v>
      </c>
      <c r="BL182" s="3" t="s">
        <v>157</v>
      </c>
      <c r="BM182" s="172" t="s">
        <v>279</v>
      </c>
    </row>
    <row r="183" s="27" customFormat="true" ht="24.15" hidden="false" customHeight="true" outlineLevel="0" collapsed="false">
      <c r="A183" s="22"/>
      <c r="B183" s="160"/>
      <c r="C183" s="161" t="s">
        <v>280</v>
      </c>
      <c r="D183" s="161" t="s">
        <v>125</v>
      </c>
      <c r="E183" s="162" t="s">
        <v>281</v>
      </c>
      <c r="F183" s="163" t="s">
        <v>282</v>
      </c>
      <c r="G183" s="164" t="s">
        <v>272</v>
      </c>
      <c r="H183" s="203"/>
      <c r="I183" s="166"/>
      <c r="J183" s="167" t="n">
        <f aca="false">ROUND(I183*H183,2)</f>
        <v>0</v>
      </c>
      <c r="K183" s="163" t="s">
        <v>129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157</v>
      </c>
      <c r="AT183" s="172" t="s">
        <v>125</v>
      </c>
      <c r="AU183" s="172" t="s">
        <v>131</v>
      </c>
      <c r="AY183" s="3" t="s">
        <v>122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131</v>
      </c>
      <c r="BK183" s="173" t="n">
        <f aca="false">ROUND(I183*H183,2)</f>
        <v>0</v>
      </c>
      <c r="BL183" s="3" t="s">
        <v>157</v>
      </c>
      <c r="BM183" s="172" t="s">
        <v>283</v>
      </c>
    </row>
    <row r="184" s="146" customFormat="true" ht="22.8" hidden="false" customHeight="true" outlineLevel="0" collapsed="false">
      <c r="B184" s="147"/>
      <c r="D184" s="148" t="s">
        <v>73</v>
      </c>
      <c r="E184" s="158" t="s">
        <v>284</v>
      </c>
      <c r="F184" s="158" t="s">
        <v>285</v>
      </c>
      <c r="I184" s="150"/>
      <c r="J184" s="159" t="n">
        <f aca="false">BK184</f>
        <v>0</v>
      </c>
      <c r="L184" s="147"/>
      <c r="M184" s="152"/>
      <c r="N184" s="153"/>
      <c r="O184" s="153"/>
      <c r="P184" s="154" t="n">
        <f aca="false">SUM(P185:P193)</f>
        <v>0</v>
      </c>
      <c r="Q184" s="153"/>
      <c r="R184" s="154" t="n">
        <f aca="false">SUM(R185:R193)</f>
        <v>0.04246</v>
      </c>
      <c r="S184" s="153"/>
      <c r="T184" s="155" t="n">
        <f aca="false">SUM(T185:T193)</f>
        <v>0.0135</v>
      </c>
      <c r="AR184" s="148" t="s">
        <v>131</v>
      </c>
      <c r="AT184" s="156" t="s">
        <v>73</v>
      </c>
      <c r="AU184" s="156" t="s">
        <v>79</v>
      </c>
      <c r="AY184" s="148" t="s">
        <v>122</v>
      </c>
      <c r="BK184" s="157" t="n">
        <f aca="false">SUM(BK185:BK193)</f>
        <v>0</v>
      </c>
    </row>
    <row r="185" s="27" customFormat="true" ht="24.15" hidden="false" customHeight="true" outlineLevel="0" collapsed="false">
      <c r="A185" s="22"/>
      <c r="B185" s="160"/>
      <c r="C185" s="161" t="s">
        <v>231</v>
      </c>
      <c r="D185" s="161" t="s">
        <v>125</v>
      </c>
      <c r="E185" s="162" t="s">
        <v>286</v>
      </c>
      <c r="F185" s="163" t="s">
        <v>287</v>
      </c>
      <c r="G185" s="164" t="s">
        <v>166</v>
      </c>
      <c r="H185" s="165" t="n">
        <v>1</v>
      </c>
      <c r="I185" s="166"/>
      <c r="J185" s="167" t="n">
        <f aca="false">ROUND(I185*H185,2)</f>
        <v>0</v>
      </c>
      <c r="K185" s="163"/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0.04238</v>
      </c>
      <c r="R185" s="170" t="n">
        <f aca="false">Q185*H185</f>
        <v>0.04238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157</v>
      </c>
      <c r="AT185" s="172" t="s">
        <v>125</v>
      </c>
      <c r="AU185" s="172" t="s">
        <v>131</v>
      </c>
      <c r="AY185" s="3" t="s">
        <v>122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131</v>
      </c>
      <c r="BK185" s="173" t="n">
        <f aca="false">ROUND(I185*H185,2)</f>
        <v>0</v>
      </c>
      <c r="BL185" s="3" t="s">
        <v>157</v>
      </c>
      <c r="BM185" s="172" t="s">
        <v>288</v>
      </c>
    </row>
    <row r="186" s="27" customFormat="true" ht="16.5" hidden="false" customHeight="true" outlineLevel="0" collapsed="false">
      <c r="A186" s="22"/>
      <c r="B186" s="160"/>
      <c r="C186" s="161" t="s">
        <v>289</v>
      </c>
      <c r="D186" s="161" t="s">
        <v>125</v>
      </c>
      <c r="E186" s="162" t="s">
        <v>290</v>
      </c>
      <c r="F186" s="163" t="s">
        <v>291</v>
      </c>
      <c r="G186" s="164" t="s">
        <v>166</v>
      </c>
      <c r="H186" s="165" t="n">
        <v>1</v>
      </c>
      <c r="I186" s="166"/>
      <c r="J186" s="167" t="n">
        <f aca="false">ROUND(I186*H186,2)</f>
        <v>0</v>
      </c>
      <c r="K186" s="163" t="s">
        <v>129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8E-005</v>
      </c>
      <c r="R186" s="170" t="n">
        <f aca="false">Q186*H186</f>
        <v>8E-005</v>
      </c>
      <c r="S186" s="170" t="n">
        <v>0.0135</v>
      </c>
      <c r="T186" s="171" t="n">
        <f aca="false">S186*H186</f>
        <v>0.0135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157</v>
      </c>
      <c r="AT186" s="172" t="s">
        <v>125</v>
      </c>
      <c r="AU186" s="172" t="s">
        <v>131</v>
      </c>
      <c r="AY186" s="3" t="s">
        <v>122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131</v>
      </c>
      <c r="BK186" s="173" t="n">
        <f aca="false">ROUND(I186*H186,2)</f>
        <v>0</v>
      </c>
      <c r="BL186" s="3" t="s">
        <v>157</v>
      </c>
      <c r="BM186" s="172" t="s">
        <v>292</v>
      </c>
    </row>
    <row r="187" s="27" customFormat="true" ht="16.5" hidden="false" customHeight="true" outlineLevel="0" collapsed="false">
      <c r="A187" s="22"/>
      <c r="B187" s="160"/>
      <c r="C187" s="161" t="s">
        <v>293</v>
      </c>
      <c r="D187" s="161" t="s">
        <v>125</v>
      </c>
      <c r="E187" s="162" t="s">
        <v>294</v>
      </c>
      <c r="F187" s="163" t="s">
        <v>295</v>
      </c>
      <c r="G187" s="164" t="s">
        <v>166</v>
      </c>
      <c r="H187" s="165" t="n">
        <v>1</v>
      </c>
      <c r="I187" s="166"/>
      <c r="J187" s="167" t="n">
        <f aca="false">ROUND(I187*H187,2)</f>
        <v>0</v>
      </c>
      <c r="K187" s="163" t="s">
        <v>129</v>
      </c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157</v>
      </c>
      <c r="AT187" s="172" t="s">
        <v>125</v>
      </c>
      <c r="AU187" s="172" t="s">
        <v>131</v>
      </c>
      <c r="AY187" s="3" t="s">
        <v>122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131</v>
      </c>
      <c r="BK187" s="173" t="n">
        <f aca="false">ROUND(I187*H187,2)</f>
        <v>0</v>
      </c>
      <c r="BL187" s="3" t="s">
        <v>157</v>
      </c>
      <c r="BM187" s="172" t="s">
        <v>296</v>
      </c>
    </row>
    <row r="188" s="27" customFormat="true" ht="16.5" hidden="false" customHeight="true" outlineLevel="0" collapsed="false">
      <c r="A188" s="22"/>
      <c r="B188" s="160"/>
      <c r="C188" s="161" t="s">
        <v>297</v>
      </c>
      <c r="D188" s="161" t="s">
        <v>125</v>
      </c>
      <c r="E188" s="162" t="s">
        <v>298</v>
      </c>
      <c r="F188" s="163" t="s">
        <v>299</v>
      </c>
      <c r="G188" s="164" t="s">
        <v>128</v>
      </c>
      <c r="H188" s="165" t="n">
        <v>30</v>
      </c>
      <c r="I188" s="166"/>
      <c r="J188" s="167" t="n">
        <f aca="false">ROUND(I188*H188,2)</f>
        <v>0</v>
      </c>
      <c r="K188" s="163" t="s">
        <v>129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157</v>
      </c>
      <c r="AT188" s="172" t="s">
        <v>125</v>
      </c>
      <c r="AU188" s="172" t="s">
        <v>131</v>
      </c>
      <c r="AY188" s="3" t="s">
        <v>122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131</v>
      </c>
      <c r="BK188" s="173" t="n">
        <f aca="false">ROUND(I188*H188,2)</f>
        <v>0</v>
      </c>
      <c r="BL188" s="3" t="s">
        <v>157</v>
      </c>
      <c r="BM188" s="172" t="s">
        <v>300</v>
      </c>
    </row>
    <row r="189" s="27" customFormat="true" ht="16.5" hidden="false" customHeight="true" outlineLevel="0" collapsed="false">
      <c r="A189" s="22"/>
      <c r="B189" s="160"/>
      <c r="C189" s="161" t="s">
        <v>301</v>
      </c>
      <c r="D189" s="161" t="s">
        <v>125</v>
      </c>
      <c r="E189" s="162" t="s">
        <v>302</v>
      </c>
      <c r="F189" s="163" t="s">
        <v>303</v>
      </c>
      <c r="G189" s="164" t="s">
        <v>128</v>
      </c>
      <c r="H189" s="165" t="n">
        <v>20</v>
      </c>
      <c r="I189" s="166"/>
      <c r="J189" s="167" t="n">
        <f aca="false">ROUND(I189*H189,2)</f>
        <v>0</v>
      </c>
      <c r="K189" s="163" t="s">
        <v>129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157</v>
      </c>
      <c r="AT189" s="172" t="s">
        <v>125</v>
      </c>
      <c r="AU189" s="172" t="s">
        <v>131</v>
      </c>
      <c r="AY189" s="3" t="s">
        <v>122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131</v>
      </c>
      <c r="BK189" s="173" t="n">
        <f aca="false">ROUND(I189*H189,2)</f>
        <v>0</v>
      </c>
      <c r="BL189" s="3" t="s">
        <v>157</v>
      </c>
      <c r="BM189" s="172" t="s">
        <v>304</v>
      </c>
    </row>
    <row r="190" s="27" customFormat="true" ht="33" hidden="false" customHeight="true" outlineLevel="0" collapsed="false">
      <c r="A190" s="22"/>
      <c r="B190" s="160"/>
      <c r="C190" s="161" t="s">
        <v>305</v>
      </c>
      <c r="D190" s="161" t="s">
        <v>125</v>
      </c>
      <c r="E190" s="162" t="s">
        <v>306</v>
      </c>
      <c r="F190" s="163" t="s">
        <v>307</v>
      </c>
      <c r="G190" s="164" t="s">
        <v>193</v>
      </c>
      <c r="H190" s="165" t="n">
        <v>0.063</v>
      </c>
      <c r="I190" s="166"/>
      <c r="J190" s="167" t="n">
        <f aca="false">ROUND(I190*H190,2)</f>
        <v>0</v>
      </c>
      <c r="K190" s="163"/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157</v>
      </c>
      <c r="AT190" s="172" t="s">
        <v>125</v>
      </c>
      <c r="AU190" s="172" t="s">
        <v>131</v>
      </c>
      <c r="AY190" s="3" t="s">
        <v>122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131</v>
      </c>
      <c r="BK190" s="173" t="n">
        <f aca="false">ROUND(I190*H190,2)</f>
        <v>0</v>
      </c>
      <c r="BL190" s="3" t="s">
        <v>157</v>
      </c>
      <c r="BM190" s="172" t="s">
        <v>308</v>
      </c>
    </row>
    <row r="191" s="174" customFormat="true" ht="12.8" hidden="false" customHeight="false" outlineLevel="0" collapsed="false">
      <c r="B191" s="175"/>
      <c r="D191" s="176" t="s">
        <v>133</v>
      </c>
      <c r="E191" s="177"/>
      <c r="F191" s="178" t="s">
        <v>309</v>
      </c>
      <c r="H191" s="179" t="n">
        <v>0.063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133</v>
      </c>
      <c r="AU191" s="177" t="s">
        <v>131</v>
      </c>
      <c r="AV191" s="174" t="s">
        <v>131</v>
      </c>
      <c r="AW191" s="174" t="s">
        <v>31</v>
      </c>
      <c r="AX191" s="174" t="s">
        <v>79</v>
      </c>
      <c r="AY191" s="177" t="s">
        <v>122</v>
      </c>
    </row>
    <row r="192" s="27" customFormat="true" ht="16.5" hidden="false" customHeight="true" outlineLevel="0" collapsed="false">
      <c r="A192" s="22"/>
      <c r="B192" s="160"/>
      <c r="C192" s="161" t="s">
        <v>310</v>
      </c>
      <c r="D192" s="161" t="s">
        <v>125</v>
      </c>
      <c r="E192" s="162" t="s">
        <v>311</v>
      </c>
      <c r="F192" s="163" t="s">
        <v>312</v>
      </c>
      <c r="G192" s="164" t="s">
        <v>166</v>
      </c>
      <c r="H192" s="165" t="n">
        <v>1</v>
      </c>
      <c r="I192" s="166"/>
      <c r="J192" s="167" t="n">
        <f aca="false">ROUND(I192*H192,2)</f>
        <v>0</v>
      </c>
      <c r="K192" s="163"/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157</v>
      </c>
      <c r="AT192" s="172" t="s">
        <v>125</v>
      </c>
      <c r="AU192" s="172" t="s">
        <v>131</v>
      </c>
      <c r="AY192" s="3" t="s">
        <v>122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131</v>
      </c>
      <c r="BK192" s="173" t="n">
        <f aca="false">ROUND(I192*H192,2)</f>
        <v>0</v>
      </c>
      <c r="BL192" s="3" t="s">
        <v>157</v>
      </c>
      <c r="BM192" s="172" t="s">
        <v>313</v>
      </c>
    </row>
    <row r="193" s="27" customFormat="true" ht="24.15" hidden="false" customHeight="true" outlineLevel="0" collapsed="false">
      <c r="A193" s="22"/>
      <c r="B193" s="160"/>
      <c r="C193" s="161" t="s">
        <v>314</v>
      </c>
      <c r="D193" s="161" t="s">
        <v>125</v>
      </c>
      <c r="E193" s="162" t="s">
        <v>315</v>
      </c>
      <c r="F193" s="163" t="s">
        <v>316</v>
      </c>
      <c r="G193" s="164" t="s">
        <v>272</v>
      </c>
      <c r="H193" s="203"/>
      <c r="I193" s="166"/>
      <c r="J193" s="167" t="n">
        <f aca="false">ROUND(I193*H193,2)</f>
        <v>0</v>
      </c>
      <c r="K193" s="163" t="s">
        <v>129</v>
      </c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157</v>
      </c>
      <c r="AT193" s="172" t="s">
        <v>125</v>
      </c>
      <c r="AU193" s="172" t="s">
        <v>131</v>
      </c>
      <c r="AY193" s="3" t="s">
        <v>122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131</v>
      </c>
      <c r="BK193" s="173" t="n">
        <f aca="false">ROUND(I193*H193,2)</f>
        <v>0</v>
      </c>
      <c r="BL193" s="3" t="s">
        <v>157</v>
      </c>
      <c r="BM193" s="172" t="s">
        <v>317</v>
      </c>
    </row>
    <row r="194" s="146" customFormat="true" ht="22.8" hidden="false" customHeight="true" outlineLevel="0" collapsed="false">
      <c r="B194" s="147"/>
      <c r="D194" s="148" t="s">
        <v>73</v>
      </c>
      <c r="E194" s="158" t="s">
        <v>318</v>
      </c>
      <c r="F194" s="158" t="s">
        <v>319</v>
      </c>
      <c r="I194" s="150"/>
      <c r="J194" s="159" t="n">
        <f aca="false">BK194</f>
        <v>0</v>
      </c>
      <c r="L194" s="147"/>
      <c r="M194" s="152"/>
      <c r="N194" s="153"/>
      <c r="O194" s="153"/>
      <c r="P194" s="154" t="n">
        <f aca="false">SUM(P195:P207)</f>
        <v>0</v>
      </c>
      <c r="Q194" s="153"/>
      <c r="R194" s="154" t="n">
        <f aca="false">SUM(R195:R207)</f>
        <v>0.00042</v>
      </c>
      <c r="S194" s="153"/>
      <c r="T194" s="155" t="n">
        <f aca="false">SUM(T195:T207)</f>
        <v>0.0024</v>
      </c>
      <c r="AR194" s="148" t="s">
        <v>131</v>
      </c>
      <c r="AT194" s="156" t="s">
        <v>73</v>
      </c>
      <c r="AU194" s="156" t="s">
        <v>79</v>
      </c>
      <c r="AY194" s="148" t="s">
        <v>122</v>
      </c>
      <c r="BK194" s="157" t="n">
        <f aca="false">SUM(BK195:BK207)</f>
        <v>0</v>
      </c>
    </row>
    <row r="195" s="27" customFormat="true" ht="21.75" hidden="false" customHeight="true" outlineLevel="0" collapsed="false">
      <c r="A195" s="22"/>
      <c r="B195" s="160"/>
      <c r="C195" s="161" t="s">
        <v>320</v>
      </c>
      <c r="D195" s="161" t="s">
        <v>125</v>
      </c>
      <c r="E195" s="162" t="s">
        <v>321</v>
      </c>
      <c r="F195" s="163" t="s">
        <v>322</v>
      </c>
      <c r="G195" s="164" t="s">
        <v>166</v>
      </c>
      <c r="H195" s="165" t="n">
        <v>2</v>
      </c>
      <c r="I195" s="166"/>
      <c r="J195" s="167" t="n">
        <f aca="false">ROUND(I195*H195,2)</f>
        <v>0</v>
      </c>
      <c r="K195" s="163" t="s">
        <v>129</v>
      </c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157</v>
      </c>
      <c r="AT195" s="172" t="s">
        <v>125</v>
      </c>
      <c r="AU195" s="172" t="s">
        <v>131</v>
      </c>
      <c r="AY195" s="3" t="s">
        <v>122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131</v>
      </c>
      <c r="BK195" s="173" t="n">
        <f aca="false">ROUND(I195*H195,2)</f>
        <v>0</v>
      </c>
      <c r="BL195" s="3" t="s">
        <v>157</v>
      </c>
      <c r="BM195" s="172" t="s">
        <v>323</v>
      </c>
    </row>
    <row r="196" s="27" customFormat="true" ht="21.75" hidden="false" customHeight="true" outlineLevel="0" collapsed="false">
      <c r="A196" s="22"/>
      <c r="B196" s="160"/>
      <c r="C196" s="193" t="s">
        <v>324</v>
      </c>
      <c r="D196" s="193" t="s">
        <v>228</v>
      </c>
      <c r="E196" s="194" t="s">
        <v>325</v>
      </c>
      <c r="F196" s="195" t="s">
        <v>326</v>
      </c>
      <c r="G196" s="196" t="s">
        <v>166</v>
      </c>
      <c r="H196" s="197" t="n">
        <v>2</v>
      </c>
      <c r="I196" s="198"/>
      <c r="J196" s="199" t="n">
        <f aca="false">ROUND(I196*H196,2)</f>
        <v>0</v>
      </c>
      <c r="K196" s="195" t="s">
        <v>129</v>
      </c>
      <c r="L196" s="200"/>
      <c r="M196" s="201"/>
      <c r="N196" s="202" t="s">
        <v>40</v>
      </c>
      <c r="O196" s="60"/>
      <c r="P196" s="170" t="n">
        <f aca="false">O196*H196</f>
        <v>0</v>
      </c>
      <c r="Q196" s="170" t="n">
        <v>1E-005</v>
      </c>
      <c r="R196" s="170" t="n">
        <f aca="false">Q196*H196</f>
        <v>2E-005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231</v>
      </c>
      <c r="AT196" s="172" t="s">
        <v>228</v>
      </c>
      <c r="AU196" s="172" t="s">
        <v>131</v>
      </c>
      <c r="AY196" s="3" t="s">
        <v>122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131</v>
      </c>
      <c r="BK196" s="173" t="n">
        <f aca="false">ROUND(I196*H196,2)</f>
        <v>0</v>
      </c>
      <c r="BL196" s="3" t="s">
        <v>157</v>
      </c>
      <c r="BM196" s="172" t="s">
        <v>327</v>
      </c>
    </row>
    <row r="197" s="27" customFormat="true" ht="16.5" hidden="false" customHeight="true" outlineLevel="0" collapsed="false">
      <c r="A197" s="22"/>
      <c r="B197" s="160"/>
      <c r="C197" s="193" t="s">
        <v>328</v>
      </c>
      <c r="D197" s="193" t="s">
        <v>228</v>
      </c>
      <c r="E197" s="194" t="s">
        <v>329</v>
      </c>
      <c r="F197" s="195" t="s">
        <v>330</v>
      </c>
      <c r="G197" s="196" t="s">
        <v>166</v>
      </c>
      <c r="H197" s="197" t="n">
        <v>2</v>
      </c>
      <c r="I197" s="198"/>
      <c r="J197" s="199" t="n">
        <f aca="false">ROUND(I197*H197,2)</f>
        <v>0</v>
      </c>
      <c r="K197" s="195" t="s">
        <v>129</v>
      </c>
      <c r="L197" s="200"/>
      <c r="M197" s="201"/>
      <c r="N197" s="202" t="s">
        <v>40</v>
      </c>
      <c r="O197" s="60"/>
      <c r="P197" s="170" t="n">
        <f aca="false">O197*H197</f>
        <v>0</v>
      </c>
      <c r="Q197" s="170" t="n">
        <v>0.0002</v>
      </c>
      <c r="R197" s="170" t="n">
        <f aca="false">Q197*H197</f>
        <v>0.0004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231</v>
      </c>
      <c r="AT197" s="172" t="s">
        <v>228</v>
      </c>
      <c r="AU197" s="172" t="s">
        <v>131</v>
      </c>
      <c r="AY197" s="3" t="s">
        <v>122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131</v>
      </c>
      <c r="BK197" s="173" t="n">
        <f aca="false">ROUND(I197*H197,2)</f>
        <v>0</v>
      </c>
      <c r="BL197" s="3" t="s">
        <v>157</v>
      </c>
      <c r="BM197" s="172" t="s">
        <v>331</v>
      </c>
    </row>
    <row r="198" s="27" customFormat="true" ht="24.15" hidden="false" customHeight="true" outlineLevel="0" collapsed="false">
      <c r="A198" s="22"/>
      <c r="B198" s="160"/>
      <c r="C198" s="161" t="s">
        <v>332</v>
      </c>
      <c r="D198" s="161" t="s">
        <v>125</v>
      </c>
      <c r="E198" s="162" t="s">
        <v>333</v>
      </c>
      <c r="F198" s="163" t="s">
        <v>334</v>
      </c>
      <c r="G198" s="164" t="s">
        <v>166</v>
      </c>
      <c r="H198" s="165" t="n">
        <v>3</v>
      </c>
      <c r="I198" s="166"/>
      <c r="J198" s="167" t="n">
        <f aca="false">ROUND(I198*H198,2)</f>
        <v>0</v>
      </c>
      <c r="K198" s="163" t="s">
        <v>129</v>
      </c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157</v>
      </c>
      <c r="AT198" s="172" t="s">
        <v>125</v>
      </c>
      <c r="AU198" s="172" t="s">
        <v>131</v>
      </c>
      <c r="AY198" s="3" t="s">
        <v>122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131</v>
      </c>
      <c r="BK198" s="173" t="n">
        <f aca="false">ROUND(I198*H198,2)</f>
        <v>0</v>
      </c>
      <c r="BL198" s="3" t="s">
        <v>157</v>
      </c>
      <c r="BM198" s="172" t="s">
        <v>335</v>
      </c>
    </row>
    <row r="199" s="27" customFormat="true" ht="37.8" hidden="false" customHeight="true" outlineLevel="0" collapsed="false">
      <c r="A199" s="22"/>
      <c r="B199" s="160"/>
      <c r="C199" s="161" t="s">
        <v>336</v>
      </c>
      <c r="D199" s="161" t="s">
        <v>125</v>
      </c>
      <c r="E199" s="162" t="s">
        <v>337</v>
      </c>
      <c r="F199" s="163" t="s">
        <v>338</v>
      </c>
      <c r="G199" s="164" t="s">
        <v>166</v>
      </c>
      <c r="H199" s="165" t="n">
        <v>3</v>
      </c>
      <c r="I199" s="166"/>
      <c r="J199" s="167" t="n">
        <f aca="false">ROUND(I199*H199,2)</f>
        <v>0</v>
      </c>
      <c r="K199" s="163" t="s">
        <v>129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0.0008</v>
      </c>
      <c r="T199" s="171" t="n">
        <f aca="false">S199*H199</f>
        <v>0.0024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157</v>
      </c>
      <c r="AT199" s="172" t="s">
        <v>125</v>
      </c>
      <c r="AU199" s="172" t="s">
        <v>131</v>
      </c>
      <c r="AY199" s="3" t="s">
        <v>122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131</v>
      </c>
      <c r="BK199" s="173" t="n">
        <f aca="false">ROUND(I199*H199,2)</f>
        <v>0</v>
      </c>
      <c r="BL199" s="3" t="s">
        <v>157</v>
      </c>
      <c r="BM199" s="172" t="s">
        <v>339</v>
      </c>
    </row>
    <row r="200" s="27" customFormat="true" ht="37.8" hidden="false" customHeight="true" outlineLevel="0" collapsed="false">
      <c r="A200" s="22"/>
      <c r="B200" s="160"/>
      <c r="C200" s="161" t="s">
        <v>340</v>
      </c>
      <c r="D200" s="161" t="s">
        <v>125</v>
      </c>
      <c r="E200" s="162" t="s">
        <v>341</v>
      </c>
      <c r="F200" s="163" t="s">
        <v>342</v>
      </c>
      <c r="G200" s="164" t="s">
        <v>166</v>
      </c>
      <c r="H200" s="165" t="n">
        <v>2</v>
      </c>
      <c r="I200" s="166"/>
      <c r="J200" s="167" t="n">
        <f aca="false">ROUND(I200*H200,2)</f>
        <v>0</v>
      </c>
      <c r="K200" s="163"/>
      <c r="L200" s="23"/>
      <c r="M200" s="168"/>
      <c r="N200" s="169" t="s">
        <v>40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157</v>
      </c>
      <c r="AT200" s="172" t="s">
        <v>125</v>
      </c>
      <c r="AU200" s="172" t="s">
        <v>131</v>
      </c>
      <c r="AY200" s="3" t="s">
        <v>122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131</v>
      </c>
      <c r="BK200" s="173" t="n">
        <f aca="false">ROUND(I200*H200,2)</f>
        <v>0</v>
      </c>
      <c r="BL200" s="3" t="s">
        <v>157</v>
      </c>
      <c r="BM200" s="172" t="s">
        <v>343</v>
      </c>
    </row>
    <row r="201" s="27" customFormat="true" ht="24.15" hidden="false" customHeight="true" outlineLevel="0" collapsed="false">
      <c r="A201" s="22"/>
      <c r="B201" s="160"/>
      <c r="C201" s="161" t="s">
        <v>344</v>
      </c>
      <c r="D201" s="161" t="s">
        <v>125</v>
      </c>
      <c r="E201" s="162" t="s">
        <v>345</v>
      </c>
      <c r="F201" s="163" t="s">
        <v>346</v>
      </c>
      <c r="G201" s="164" t="s">
        <v>166</v>
      </c>
      <c r="H201" s="165" t="n">
        <v>1</v>
      </c>
      <c r="I201" s="166"/>
      <c r="J201" s="167" t="n">
        <f aca="false">ROUND(I201*H201,2)</f>
        <v>0</v>
      </c>
      <c r="K201" s="163" t="s">
        <v>129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157</v>
      </c>
      <c r="AT201" s="172" t="s">
        <v>125</v>
      </c>
      <c r="AU201" s="172" t="s">
        <v>131</v>
      </c>
      <c r="AY201" s="3" t="s">
        <v>122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131</v>
      </c>
      <c r="BK201" s="173" t="n">
        <f aca="false">ROUND(I201*H201,2)</f>
        <v>0</v>
      </c>
      <c r="BL201" s="3" t="s">
        <v>157</v>
      </c>
      <c r="BM201" s="172" t="s">
        <v>347</v>
      </c>
    </row>
    <row r="202" s="27" customFormat="true" ht="24.15" hidden="false" customHeight="true" outlineLevel="0" collapsed="false">
      <c r="A202" s="22"/>
      <c r="B202" s="160"/>
      <c r="C202" s="161" t="s">
        <v>348</v>
      </c>
      <c r="D202" s="161" t="s">
        <v>125</v>
      </c>
      <c r="E202" s="162" t="s">
        <v>349</v>
      </c>
      <c r="F202" s="163" t="s">
        <v>350</v>
      </c>
      <c r="G202" s="164" t="s">
        <v>166</v>
      </c>
      <c r="H202" s="165" t="n">
        <v>1</v>
      </c>
      <c r="I202" s="166"/>
      <c r="J202" s="167" t="n">
        <f aca="false">ROUND(I202*H202,2)</f>
        <v>0</v>
      </c>
      <c r="K202" s="163"/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157</v>
      </c>
      <c r="AT202" s="172" t="s">
        <v>125</v>
      </c>
      <c r="AU202" s="172" t="s">
        <v>131</v>
      </c>
      <c r="AY202" s="3" t="s">
        <v>122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131</v>
      </c>
      <c r="BK202" s="173" t="n">
        <f aca="false">ROUND(I202*H202,2)</f>
        <v>0</v>
      </c>
      <c r="BL202" s="3" t="s">
        <v>157</v>
      </c>
      <c r="BM202" s="172" t="s">
        <v>351</v>
      </c>
    </row>
    <row r="203" s="27" customFormat="true" ht="21.75" hidden="false" customHeight="true" outlineLevel="0" collapsed="false">
      <c r="A203" s="22"/>
      <c r="B203" s="160"/>
      <c r="C203" s="161" t="s">
        <v>352</v>
      </c>
      <c r="D203" s="161" t="s">
        <v>125</v>
      </c>
      <c r="E203" s="162" t="s">
        <v>353</v>
      </c>
      <c r="F203" s="163" t="s">
        <v>354</v>
      </c>
      <c r="G203" s="164" t="s">
        <v>166</v>
      </c>
      <c r="H203" s="165" t="n">
        <v>1</v>
      </c>
      <c r="I203" s="166"/>
      <c r="J203" s="167" t="n">
        <f aca="false">ROUND(I203*H203,2)</f>
        <v>0</v>
      </c>
      <c r="K203" s="163"/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157</v>
      </c>
      <c r="AT203" s="172" t="s">
        <v>125</v>
      </c>
      <c r="AU203" s="172" t="s">
        <v>131</v>
      </c>
      <c r="AY203" s="3" t="s">
        <v>122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131</v>
      </c>
      <c r="BK203" s="173" t="n">
        <f aca="false">ROUND(I203*H203,2)</f>
        <v>0</v>
      </c>
      <c r="BL203" s="3" t="s">
        <v>157</v>
      </c>
      <c r="BM203" s="172" t="s">
        <v>355</v>
      </c>
    </row>
    <row r="204" s="27" customFormat="true" ht="16.5" hidden="false" customHeight="true" outlineLevel="0" collapsed="false">
      <c r="A204" s="22"/>
      <c r="B204" s="160"/>
      <c r="C204" s="161" t="s">
        <v>356</v>
      </c>
      <c r="D204" s="161" t="s">
        <v>125</v>
      </c>
      <c r="E204" s="162" t="s">
        <v>357</v>
      </c>
      <c r="F204" s="163" t="s">
        <v>358</v>
      </c>
      <c r="G204" s="164" t="s">
        <v>166</v>
      </c>
      <c r="H204" s="165" t="n">
        <v>11</v>
      </c>
      <c r="I204" s="166"/>
      <c r="J204" s="167" t="n">
        <f aca="false">ROUND(I204*H204,2)</f>
        <v>0</v>
      </c>
      <c r="K204" s="163"/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157</v>
      </c>
      <c r="AT204" s="172" t="s">
        <v>125</v>
      </c>
      <c r="AU204" s="172" t="s">
        <v>131</v>
      </c>
      <c r="AY204" s="3" t="s">
        <v>122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131</v>
      </c>
      <c r="BK204" s="173" t="n">
        <f aca="false">ROUND(I204*H204,2)</f>
        <v>0</v>
      </c>
      <c r="BL204" s="3" t="s">
        <v>157</v>
      </c>
      <c r="BM204" s="172" t="s">
        <v>359</v>
      </c>
    </row>
    <row r="205" s="27" customFormat="true" ht="16.5" hidden="false" customHeight="true" outlineLevel="0" collapsed="false">
      <c r="A205" s="22"/>
      <c r="B205" s="160"/>
      <c r="C205" s="161" t="s">
        <v>360</v>
      </c>
      <c r="D205" s="161" t="s">
        <v>125</v>
      </c>
      <c r="E205" s="162" t="s">
        <v>361</v>
      </c>
      <c r="F205" s="163" t="s">
        <v>362</v>
      </c>
      <c r="G205" s="164" t="s">
        <v>166</v>
      </c>
      <c r="H205" s="165" t="n">
        <v>1</v>
      </c>
      <c r="I205" s="166"/>
      <c r="J205" s="167" t="n">
        <f aca="false">ROUND(I205*H205,2)</f>
        <v>0</v>
      </c>
      <c r="K205" s="163"/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157</v>
      </c>
      <c r="AT205" s="172" t="s">
        <v>125</v>
      </c>
      <c r="AU205" s="172" t="s">
        <v>131</v>
      </c>
      <c r="AY205" s="3" t="s">
        <v>122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131</v>
      </c>
      <c r="BK205" s="173" t="n">
        <f aca="false">ROUND(I205*H205,2)</f>
        <v>0</v>
      </c>
      <c r="BL205" s="3" t="s">
        <v>157</v>
      </c>
      <c r="BM205" s="172" t="s">
        <v>363</v>
      </c>
    </row>
    <row r="206" s="27" customFormat="true" ht="24.15" hidden="false" customHeight="true" outlineLevel="0" collapsed="false">
      <c r="A206" s="22"/>
      <c r="B206" s="160"/>
      <c r="C206" s="161" t="s">
        <v>364</v>
      </c>
      <c r="D206" s="161" t="s">
        <v>125</v>
      </c>
      <c r="E206" s="162" t="s">
        <v>365</v>
      </c>
      <c r="F206" s="163" t="s">
        <v>366</v>
      </c>
      <c r="G206" s="164" t="s">
        <v>166</v>
      </c>
      <c r="H206" s="165" t="n">
        <v>1</v>
      </c>
      <c r="I206" s="166"/>
      <c r="J206" s="167" t="n">
        <f aca="false">ROUND(I206*H206,2)</f>
        <v>0</v>
      </c>
      <c r="K206" s="163"/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157</v>
      </c>
      <c r="AT206" s="172" t="s">
        <v>125</v>
      </c>
      <c r="AU206" s="172" t="s">
        <v>131</v>
      </c>
      <c r="AY206" s="3" t="s">
        <v>122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131</v>
      </c>
      <c r="BK206" s="173" t="n">
        <f aca="false">ROUND(I206*H206,2)</f>
        <v>0</v>
      </c>
      <c r="BL206" s="3" t="s">
        <v>157</v>
      </c>
      <c r="BM206" s="172" t="s">
        <v>367</v>
      </c>
    </row>
    <row r="207" s="27" customFormat="true" ht="24.15" hidden="false" customHeight="true" outlineLevel="0" collapsed="false">
      <c r="A207" s="22"/>
      <c r="B207" s="160"/>
      <c r="C207" s="161" t="s">
        <v>368</v>
      </c>
      <c r="D207" s="161" t="s">
        <v>125</v>
      </c>
      <c r="E207" s="162" t="s">
        <v>369</v>
      </c>
      <c r="F207" s="163" t="s">
        <v>370</v>
      </c>
      <c r="G207" s="164" t="s">
        <v>272</v>
      </c>
      <c r="H207" s="203"/>
      <c r="I207" s="166"/>
      <c r="J207" s="167" t="n">
        <f aca="false">ROUND(I207*H207,2)</f>
        <v>0</v>
      </c>
      <c r="K207" s="163" t="s">
        <v>129</v>
      </c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157</v>
      </c>
      <c r="AT207" s="172" t="s">
        <v>125</v>
      </c>
      <c r="AU207" s="172" t="s">
        <v>131</v>
      </c>
      <c r="AY207" s="3" t="s">
        <v>122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131</v>
      </c>
      <c r="BK207" s="173" t="n">
        <f aca="false">ROUND(I207*H207,2)</f>
        <v>0</v>
      </c>
      <c r="BL207" s="3" t="s">
        <v>157</v>
      </c>
      <c r="BM207" s="172" t="s">
        <v>371</v>
      </c>
    </row>
    <row r="208" s="146" customFormat="true" ht="22.8" hidden="false" customHeight="true" outlineLevel="0" collapsed="false">
      <c r="B208" s="147"/>
      <c r="D208" s="148" t="s">
        <v>73</v>
      </c>
      <c r="E208" s="158" t="s">
        <v>372</v>
      </c>
      <c r="F208" s="158" t="s">
        <v>373</v>
      </c>
      <c r="I208" s="150"/>
      <c r="J208" s="159" t="n">
        <f aca="false">BK208</f>
        <v>0</v>
      </c>
      <c r="L208" s="147"/>
      <c r="M208" s="152"/>
      <c r="N208" s="153"/>
      <c r="O208" s="153"/>
      <c r="P208" s="154" t="n">
        <f aca="false">SUM(P209:P212)</f>
        <v>0</v>
      </c>
      <c r="Q208" s="153"/>
      <c r="R208" s="154" t="n">
        <f aca="false">SUM(R209:R212)</f>
        <v>0.00045</v>
      </c>
      <c r="S208" s="153"/>
      <c r="T208" s="155" t="n">
        <f aca="false">SUM(T209:T212)</f>
        <v>0.0003</v>
      </c>
      <c r="AR208" s="148" t="s">
        <v>131</v>
      </c>
      <c r="AT208" s="156" t="s">
        <v>73</v>
      </c>
      <c r="AU208" s="156" t="s">
        <v>79</v>
      </c>
      <c r="AY208" s="148" t="s">
        <v>122</v>
      </c>
      <c r="BK208" s="157" t="n">
        <f aca="false">SUM(BK209:BK212)</f>
        <v>0</v>
      </c>
    </row>
    <row r="209" s="27" customFormat="true" ht="24.15" hidden="false" customHeight="true" outlineLevel="0" collapsed="false">
      <c r="A209" s="22"/>
      <c r="B209" s="160"/>
      <c r="C209" s="161" t="s">
        <v>374</v>
      </c>
      <c r="D209" s="161" t="s">
        <v>125</v>
      </c>
      <c r="E209" s="162" t="s">
        <v>375</v>
      </c>
      <c r="F209" s="163" t="s">
        <v>376</v>
      </c>
      <c r="G209" s="164" t="s">
        <v>166</v>
      </c>
      <c r="H209" s="165" t="n">
        <v>1</v>
      </c>
      <c r="I209" s="166"/>
      <c r="J209" s="167" t="n">
        <f aca="false">ROUND(I209*H209,2)</f>
        <v>0</v>
      </c>
      <c r="K209" s="163" t="s">
        <v>129</v>
      </c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157</v>
      </c>
      <c r="AT209" s="172" t="s">
        <v>125</v>
      </c>
      <c r="AU209" s="172" t="s">
        <v>131</v>
      </c>
      <c r="AY209" s="3" t="s">
        <v>122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131</v>
      </c>
      <c r="BK209" s="173" t="n">
        <f aca="false">ROUND(I209*H209,2)</f>
        <v>0</v>
      </c>
      <c r="BL209" s="3" t="s">
        <v>157</v>
      </c>
      <c r="BM209" s="172" t="s">
        <v>377</v>
      </c>
    </row>
    <row r="210" s="27" customFormat="true" ht="16.5" hidden="false" customHeight="true" outlineLevel="0" collapsed="false">
      <c r="A210" s="22"/>
      <c r="B210" s="160"/>
      <c r="C210" s="193" t="s">
        <v>378</v>
      </c>
      <c r="D210" s="193" t="s">
        <v>228</v>
      </c>
      <c r="E210" s="194" t="s">
        <v>379</v>
      </c>
      <c r="F210" s="195" t="s">
        <v>380</v>
      </c>
      <c r="G210" s="196" t="s">
        <v>166</v>
      </c>
      <c r="H210" s="197" t="n">
        <v>1</v>
      </c>
      <c r="I210" s="198"/>
      <c r="J210" s="199" t="n">
        <f aca="false">ROUND(I210*H210,2)</f>
        <v>0</v>
      </c>
      <c r="K210" s="195" t="s">
        <v>129</v>
      </c>
      <c r="L210" s="200"/>
      <c r="M210" s="201"/>
      <c r="N210" s="202" t="s">
        <v>40</v>
      </c>
      <c r="O210" s="60"/>
      <c r="P210" s="170" t="n">
        <f aca="false">O210*H210</f>
        <v>0</v>
      </c>
      <c r="Q210" s="170" t="n">
        <v>0.00045</v>
      </c>
      <c r="R210" s="170" t="n">
        <f aca="false">Q210*H210</f>
        <v>0.00045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231</v>
      </c>
      <c r="AT210" s="172" t="s">
        <v>228</v>
      </c>
      <c r="AU210" s="172" t="s">
        <v>131</v>
      </c>
      <c r="AY210" s="3" t="s">
        <v>122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131</v>
      </c>
      <c r="BK210" s="173" t="n">
        <f aca="false">ROUND(I210*H210,2)</f>
        <v>0</v>
      </c>
      <c r="BL210" s="3" t="s">
        <v>157</v>
      </c>
      <c r="BM210" s="172" t="s">
        <v>381</v>
      </c>
    </row>
    <row r="211" s="27" customFormat="true" ht="21.75" hidden="false" customHeight="true" outlineLevel="0" collapsed="false">
      <c r="A211" s="22"/>
      <c r="B211" s="160"/>
      <c r="C211" s="161" t="s">
        <v>382</v>
      </c>
      <c r="D211" s="161" t="s">
        <v>125</v>
      </c>
      <c r="E211" s="162" t="s">
        <v>383</v>
      </c>
      <c r="F211" s="163" t="s">
        <v>384</v>
      </c>
      <c r="G211" s="164" t="s">
        <v>166</v>
      </c>
      <c r="H211" s="165" t="n">
        <v>1</v>
      </c>
      <c r="I211" s="166"/>
      <c r="J211" s="167" t="n">
        <f aca="false">ROUND(I211*H211,2)</f>
        <v>0</v>
      </c>
      <c r="K211" s="163" t="s">
        <v>129</v>
      </c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0.0003</v>
      </c>
      <c r="T211" s="171" t="n">
        <f aca="false">S211*H211</f>
        <v>0.0003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157</v>
      </c>
      <c r="AT211" s="172" t="s">
        <v>125</v>
      </c>
      <c r="AU211" s="172" t="s">
        <v>131</v>
      </c>
      <c r="AY211" s="3" t="s">
        <v>122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131</v>
      </c>
      <c r="BK211" s="173" t="n">
        <f aca="false">ROUND(I211*H211,2)</f>
        <v>0</v>
      </c>
      <c r="BL211" s="3" t="s">
        <v>157</v>
      </c>
      <c r="BM211" s="172" t="s">
        <v>385</v>
      </c>
    </row>
    <row r="212" s="27" customFormat="true" ht="24.15" hidden="false" customHeight="true" outlineLevel="0" collapsed="false">
      <c r="A212" s="22"/>
      <c r="B212" s="160"/>
      <c r="C212" s="161" t="s">
        <v>386</v>
      </c>
      <c r="D212" s="161" t="s">
        <v>125</v>
      </c>
      <c r="E212" s="162" t="s">
        <v>387</v>
      </c>
      <c r="F212" s="163" t="s">
        <v>388</v>
      </c>
      <c r="G212" s="164" t="s">
        <v>272</v>
      </c>
      <c r="H212" s="203"/>
      <c r="I212" s="166"/>
      <c r="J212" s="167" t="n">
        <f aca="false">ROUND(I212*H212,2)</f>
        <v>0</v>
      </c>
      <c r="K212" s="163" t="s">
        <v>129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157</v>
      </c>
      <c r="AT212" s="172" t="s">
        <v>125</v>
      </c>
      <c r="AU212" s="172" t="s">
        <v>131</v>
      </c>
      <c r="AY212" s="3" t="s">
        <v>122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131</v>
      </c>
      <c r="BK212" s="173" t="n">
        <f aca="false">ROUND(I212*H212,2)</f>
        <v>0</v>
      </c>
      <c r="BL212" s="3" t="s">
        <v>157</v>
      </c>
      <c r="BM212" s="172" t="s">
        <v>389</v>
      </c>
    </row>
    <row r="213" s="146" customFormat="true" ht="22.8" hidden="false" customHeight="true" outlineLevel="0" collapsed="false">
      <c r="B213" s="147"/>
      <c r="D213" s="148" t="s">
        <v>73</v>
      </c>
      <c r="E213" s="158" t="s">
        <v>390</v>
      </c>
      <c r="F213" s="158" t="s">
        <v>391</v>
      </c>
      <c r="I213" s="150"/>
      <c r="J213" s="159" t="n">
        <f aca="false">BK213</f>
        <v>0</v>
      </c>
      <c r="L213" s="147"/>
      <c r="M213" s="152"/>
      <c r="N213" s="153"/>
      <c r="O213" s="153"/>
      <c r="P213" s="154" t="n">
        <f aca="false">SUM(P214:P220)</f>
        <v>0</v>
      </c>
      <c r="Q213" s="153"/>
      <c r="R213" s="154" t="n">
        <f aca="false">SUM(R214:R220)</f>
        <v>0</v>
      </c>
      <c r="S213" s="153"/>
      <c r="T213" s="155" t="n">
        <f aca="false">SUM(T214:T220)</f>
        <v>0.0162</v>
      </c>
      <c r="AR213" s="148" t="s">
        <v>131</v>
      </c>
      <c r="AT213" s="156" t="s">
        <v>73</v>
      </c>
      <c r="AU213" s="156" t="s">
        <v>79</v>
      </c>
      <c r="AY213" s="148" t="s">
        <v>122</v>
      </c>
      <c r="BK213" s="157" t="n">
        <f aca="false">SUM(BK214:BK220)</f>
        <v>0</v>
      </c>
    </row>
    <row r="214" s="27" customFormat="true" ht="33" hidden="false" customHeight="true" outlineLevel="0" collapsed="false">
      <c r="A214" s="22"/>
      <c r="B214" s="160"/>
      <c r="C214" s="161" t="s">
        <v>392</v>
      </c>
      <c r="D214" s="161" t="s">
        <v>125</v>
      </c>
      <c r="E214" s="162" t="s">
        <v>393</v>
      </c>
      <c r="F214" s="163" t="s">
        <v>394</v>
      </c>
      <c r="G214" s="164" t="s">
        <v>150</v>
      </c>
      <c r="H214" s="165" t="n">
        <v>1</v>
      </c>
      <c r="I214" s="166"/>
      <c r="J214" s="167" t="n">
        <f aca="false">ROUND(I214*H214,2)</f>
        <v>0</v>
      </c>
      <c r="K214" s="163"/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0.0018</v>
      </c>
      <c r="T214" s="171" t="n">
        <f aca="false">S214*H214</f>
        <v>0.0018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157</v>
      </c>
      <c r="AT214" s="172" t="s">
        <v>125</v>
      </c>
      <c r="AU214" s="172" t="s">
        <v>131</v>
      </c>
      <c r="AY214" s="3" t="s">
        <v>122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131</v>
      </c>
      <c r="BK214" s="173" t="n">
        <f aca="false">ROUND(I214*H214,2)</f>
        <v>0</v>
      </c>
      <c r="BL214" s="3" t="s">
        <v>157</v>
      </c>
      <c r="BM214" s="172" t="s">
        <v>395</v>
      </c>
    </row>
    <row r="215" s="27" customFormat="true" ht="24.15" hidden="false" customHeight="true" outlineLevel="0" collapsed="false">
      <c r="A215" s="22"/>
      <c r="B215" s="160"/>
      <c r="C215" s="161" t="s">
        <v>396</v>
      </c>
      <c r="D215" s="161" t="s">
        <v>125</v>
      </c>
      <c r="E215" s="162" t="s">
        <v>397</v>
      </c>
      <c r="F215" s="163" t="s">
        <v>398</v>
      </c>
      <c r="G215" s="164" t="s">
        <v>150</v>
      </c>
      <c r="H215" s="165" t="n">
        <v>2</v>
      </c>
      <c r="I215" s="166"/>
      <c r="J215" s="167" t="n">
        <f aca="false">ROUND(I215*H215,2)</f>
        <v>0</v>
      </c>
      <c r="K215" s="163"/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0.0018</v>
      </c>
      <c r="T215" s="171" t="n">
        <f aca="false">S215*H215</f>
        <v>0.0036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157</v>
      </c>
      <c r="AT215" s="172" t="s">
        <v>125</v>
      </c>
      <c r="AU215" s="172" t="s">
        <v>131</v>
      </c>
      <c r="AY215" s="3" t="s">
        <v>122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131</v>
      </c>
      <c r="BK215" s="173" t="n">
        <f aca="false">ROUND(I215*H215,2)</f>
        <v>0</v>
      </c>
      <c r="BL215" s="3" t="s">
        <v>157</v>
      </c>
      <c r="BM215" s="172" t="s">
        <v>399</v>
      </c>
    </row>
    <row r="216" s="27" customFormat="true" ht="16.5" hidden="false" customHeight="true" outlineLevel="0" collapsed="false">
      <c r="A216" s="22"/>
      <c r="B216" s="160"/>
      <c r="C216" s="161" t="s">
        <v>400</v>
      </c>
      <c r="D216" s="161" t="s">
        <v>125</v>
      </c>
      <c r="E216" s="162" t="s">
        <v>401</v>
      </c>
      <c r="F216" s="163" t="s">
        <v>402</v>
      </c>
      <c r="G216" s="164" t="s">
        <v>150</v>
      </c>
      <c r="H216" s="165" t="n">
        <v>3</v>
      </c>
      <c r="I216" s="166"/>
      <c r="J216" s="167" t="n">
        <f aca="false">ROUND(I216*H216,2)</f>
        <v>0</v>
      </c>
      <c r="K216" s="163"/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0.0018</v>
      </c>
      <c r="T216" s="171" t="n">
        <f aca="false">S216*H216</f>
        <v>0.0054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157</v>
      </c>
      <c r="AT216" s="172" t="s">
        <v>125</v>
      </c>
      <c r="AU216" s="172" t="s">
        <v>131</v>
      </c>
      <c r="AY216" s="3" t="s">
        <v>122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131</v>
      </c>
      <c r="BK216" s="173" t="n">
        <f aca="false">ROUND(I216*H216,2)</f>
        <v>0</v>
      </c>
      <c r="BL216" s="3" t="s">
        <v>157</v>
      </c>
      <c r="BM216" s="172" t="s">
        <v>403</v>
      </c>
    </row>
    <row r="217" s="27" customFormat="true" ht="37.8" hidden="false" customHeight="true" outlineLevel="0" collapsed="false">
      <c r="A217" s="22"/>
      <c r="B217" s="160"/>
      <c r="C217" s="161" t="s">
        <v>404</v>
      </c>
      <c r="D217" s="161" t="s">
        <v>125</v>
      </c>
      <c r="E217" s="162" t="s">
        <v>405</v>
      </c>
      <c r="F217" s="163" t="s">
        <v>406</v>
      </c>
      <c r="G217" s="164" t="s">
        <v>166</v>
      </c>
      <c r="H217" s="165" t="n">
        <v>1</v>
      </c>
      <c r="I217" s="166"/>
      <c r="J217" s="167" t="n">
        <f aca="false">ROUND(I217*H217,2)</f>
        <v>0</v>
      </c>
      <c r="K217" s="163"/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0.0018</v>
      </c>
      <c r="T217" s="171" t="n">
        <f aca="false">S217*H217</f>
        <v>0.0018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157</v>
      </c>
      <c r="AT217" s="172" t="s">
        <v>125</v>
      </c>
      <c r="AU217" s="172" t="s">
        <v>131</v>
      </c>
      <c r="AY217" s="3" t="s">
        <v>122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131</v>
      </c>
      <c r="BK217" s="173" t="n">
        <f aca="false">ROUND(I217*H217,2)</f>
        <v>0</v>
      </c>
      <c r="BL217" s="3" t="s">
        <v>157</v>
      </c>
      <c r="BM217" s="172" t="s">
        <v>407</v>
      </c>
    </row>
    <row r="218" s="27" customFormat="true" ht="16.5" hidden="false" customHeight="true" outlineLevel="0" collapsed="false">
      <c r="A218" s="22"/>
      <c r="B218" s="160"/>
      <c r="C218" s="161" t="s">
        <v>408</v>
      </c>
      <c r="D218" s="161" t="s">
        <v>125</v>
      </c>
      <c r="E218" s="162" t="s">
        <v>409</v>
      </c>
      <c r="F218" s="163" t="s">
        <v>410</v>
      </c>
      <c r="G218" s="164" t="s">
        <v>166</v>
      </c>
      <c r="H218" s="165" t="n">
        <v>1</v>
      </c>
      <c r="I218" s="166"/>
      <c r="J218" s="167" t="n">
        <f aca="false">ROUND(I218*H218,2)</f>
        <v>0</v>
      </c>
      <c r="K218" s="163"/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0.0018</v>
      </c>
      <c r="T218" s="171" t="n">
        <f aca="false">S218*H218</f>
        <v>0.0018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157</v>
      </c>
      <c r="AT218" s="172" t="s">
        <v>125</v>
      </c>
      <c r="AU218" s="172" t="s">
        <v>131</v>
      </c>
      <c r="AY218" s="3" t="s">
        <v>122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131</v>
      </c>
      <c r="BK218" s="173" t="n">
        <f aca="false">ROUND(I218*H218,2)</f>
        <v>0</v>
      </c>
      <c r="BL218" s="3" t="s">
        <v>157</v>
      </c>
      <c r="BM218" s="172" t="s">
        <v>411</v>
      </c>
    </row>
    <row r="219" s="27" customFormat="true" ht="16.5" hidden="false" customHeight="true" outlineLevel="0" collapsed="false">
      <c r="A219" s="22"/>
      <c r="B219" s="160"/>
      <c r="C219" s="161" t="s">
        <v>412</v>
      </c>
      <c r="D219" s="161" t="s">
        <v>125</v>
      </c>
      <c r="E219" s="162" t="s">
        <v>413</v>
      </c>
      <c r="F219" s="163" t="s">
        <v>414</v>
      </c>
      <c r="G219" s="164" t="s">
        <v>166</v>
      </c>
      <c r="H219" s="165" t="n">
        <v>1</v>
      </c>
      <c r="I219" s="166"/>
      <c r="J219" s="167" t="n">
        <f aca="false">ROUND(I219*H219,2)</f>
        <v>0</v>
      </c>
      <c r="K219" s="163"/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0.0018</v>
      </c>
      <c r="T219" s="171" t="n">
        <f aca="false">S219*H219</f>
        <v>0.0018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157</v>
      </c>
      <c r="AT219" s="172" t="s">
        <v>125</v>
      </c>
      <c r="AU219" s="172" t="s">
        <v>131</v>
      </c>
      <c r="AY219" s="3" t="s">
        <v>122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131</v>
      </c>
      <c r="BK219" s="173" t="n">
        <f aca="false">ROUND(I219*H219,2)</f>
        <v>0</v>
      </c>
      <c r="BL219" s="3" t="s">
        <v>157</v>
      </c>
      <c r="BM219" s="172" t="s">
        <v>415</v>
      </c>
    </row>
    <row r="220" s="27" customFormat="true" ht="24.15" hidden="false" customHeight="true" outlineLevel="0" collapsed="false">
      <c r="A220" s="22"/>
      <c r="B220" s="160"/>
      <c r="C220" s="161" t="s">
        <v>416</v>
      </c>
      <c r="D220" s="161" t="s">
        <v>125</v>
      </c>
      <c r="E220" s="162" t="s">
        <v>417</v>
      </c>
      <c r="F220" s="163" t="s">
        <v>418</v>
      </c>
      <c r="G220" s="164" t="s">
        <v>272</v>
      </c>
      <c r="H220" s="203"/>
      <c r="I220" s="166"/>
      <c r="J220" s="167" t="n">
        <f aca="false">ROUND(I220*H220,2)</f>
        <v>0</v>
      </c>
      <c r="K220" s="163" t="s">
        <v>129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157</v>
      </c>
      <c r="AT220" s="172" t="s">
        <v>125</v>
      </c>
      <c r="AU220" s="172" t="s">
        <v>131</v>
      </c>
      <c r="AY220" s="3" t="s">
        <v>122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131</v>
      </c>
      <c r="BK220" s="173" t="n">
        <f aca="false">ROUND(I220*H220,2)</f>
        <v>0</v>
      </c>
      <c r="BL220" s="3" t="s">
        <v>157</v>
      </c>
      <c r="BM220" s="172" t="s">
        <v>419</v>
      </c>
    </row>
    <row r="221" s="146" customFormat="true" ht="22.8" hidden="false" customHeight="true" outlineLevel="0" collapsed="false">
      <c r="B221" s="147"/>
      <c r="D221" s="148" t="s">
        <v>73</v>
      </c>
      <c r="E221" s="158" t="s">
        <v>420</v>
      </c>
      <c r="F221" s="158" t="s">
        <v>421</v>
      </c>
      <c r="I221" s="150"/>
      <c r="J221" s="159" t="n">
        <f aca="false">BK221</f>
        <v>0</v>
      </c>
      <c r="L221" s="147"/>
      <c r="M221" s="152"/>
      <c r="N221" s="153"/>
      <c r="O221" s="153"/>
      <c r="P221" s="154" t="n">
        <f aca="false">SUM(P222:P229)</f>
        <v>0</v>
      </c>
      <c r="Q221" s="153"/>
      <c r="R221" s="154" t="n">
        <f aca="false">SUM(R222:R229)</f>
        <v>0.00029062</v>
      </c>
      <c r="S221" s="153"/>
      <c r="T221" s="155" t="n">
        <f aca="false">SUM(T222:T229)</f>
        <v>0.008226</v>
      </c>
      <c r="AR221" s="148" t="s">
        <v>131</v>
      </c>
      <c r="AT221" s="156" t="s">
        <v>73</v>
      </c>
      <c r="AU221" s="156" t="s">
        <v>79</v>
      </c>
      <c r="AY221" s="148" t="s">
        <v>122</v>
      </c>
      <c r="BK221" s="157" t="n">
        <f aca="false">SUM(BK222:BK229)</f>
        <v>0</v>
      </c>
    </row>
    <row r="222" s="27" customFormat="true" ht="21.75" hidden="false" customHeight="true" outlineLevel="0" collapsed="false">
      <c r="A222" s="22"/>
      <c r="B222" s="160"/>
      <c r="C222" s="161" t="s">
        <v>422</v>
      </c>
      <c r="D222" s="161" t="s">
        <v>125</v>
      </c>
      <c r="E222" s="162" t="s">
        <v>423</v>
      </c>
      <c r="F222" s="163" t="s">
        <v>424</v>
      </c>
      <c r="G222" s="164" t="s">
        <v>425</v>
      </c>
      <c r="H222" s="165" t="n">
        <v>26.42</v>
      </c>
      <c r="I222" s="166"/>
      <c r="J222" s="167" t="n">
        <f aca="false">ROUND(I222*H222,2)</f>
        <v>0</v>
      </c>
      <c r="K222" s="163" t="s">
        <v>129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0.0003</v>
      </c>
      <c r="T222" s="171" t="n">
        <f aca="false">S222*H222</f>
        <v>0.007926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157</v>
      </c>
      <c r="AT222" s="172" t="s">
        <v>125</v>
      </c>
      <c r="AU222" s="172" t="s">
        <v>131</v>
      </c>
      <c r="AY222" s="3" t="s">
        <v>122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131</v>
      </c>
      <c r="BK222" s="173" t="n">
        <f aca="false">ROUND(I222*H222,2)</f>
        <v>0</v>
      </c>
      <c r="BL222" s="3" t="s">
        <v>157</v>
      </c>
      <c r="BM222" s="172" t="s">
        <v>426</v>
      </c>
    </row>
    <row r="223" s="174" customFormat="true" ht="12.8" hidden="false" customHeight="false" outlineLevel="0" collapsed="false">
      <c r="B223" s="175"/>
      <c r="D223" s="176" t="s">
        <v>133</v>
      </c>
      <c r="E223" s="177"/>
      <c r="F223" s="178" t="s">
        <v>427</v>
      </c>
      <c r="H223" s="179" t="n">
        <v>26.42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133</v>
      </c>
      <c r="AU223" s="177" t="s">
        <v>131</v>
      </c>
      <c r="AV223" s="174" t="s">
        <v>131</v>
      </c>
      <c r="AW223" s="174" t="s">
        <v>31</v>
      </c>
      <c r="AX223" s="174" t="s">
        <v>79</v>
      </c>
      <c r="AY223" s="177" t="s">
        <v>122</v>
      </c>
    </row>
    <row r="224" s="27" customFormat="true" ht="16.5" hidden="false" customHeight="true" outlineLevel="0" collapsed="false">
      <c r="A224" s="22"/>
      <c r="B224" s="160"/>
      <c r="C224" s="161" t="s">
        <v>428</v>
      </c>
      <c r="D224" s="161" t="s">
        <v>125</v>
      </c>
      <c r="E224" s="162" t="s">
        <v>429</v>
      </c>
      <c r="F224" s="163" t="s">
        <v>430</v>
      </c>
      <c r="G224" s="164" t="s">
        <v>425</v>
      </c>
      <c r="H224" s="165" t="n">
        <v>29.062</v>
      </c>
      <c r="I224" s="166"/>
      <c r="J224" s="167" t="n">
        <f aca="false">ROUND(I224*H224,2)</f>
        <v>0</v>
      </c>
      <c r="K224" s="163"/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1E-005</v>
      </c>
      <c r="R224" s="170" t="n">
        <f aca="false">Q224*H224</f>
        <v>0.00029062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157</v>
      </c>
      <c r="AT224" s="172" t="s">
        <v>125</v>
      </c>
      <c r="AU224" s="172" t="s">
        <v>131</v>
      </c>
      <c r="AY224" s="3" t="s">
        <v>122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131</v>
      </c>
      <c r="BK224" s="173" t="n">
        <f aca="false">ROUND(I224*H224,2)</f>
        <v>0</v>
      </c>
      <c r="BL224" s="3" t="s">
        <v>157</v>
      </c>
      <c r="BM224" s="172" t="s">
        <v>431</v>
      </c>
    </row>
    <row r="225" s="174" customFormat="true" ht="12.8" hidden="false" customHeight="false" outlineLevel="0" collapsed="false">
      <c r="B225" s="175"/>
      <c r="D225" s="176" t="s">
        <v>133</v>
      </c>
      <c r="E225" s="177"/>
      <c r="F225" s="178" t="s">
        <v>432</v>
      </c>
      <c r="H225" s="179" t="n">
        <v>26.42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133</v>
      </c>
      <c r="AU225" s="177" t="s">
        <v>131</v>
      </c>
      <c r="AV225" s="174" t="s">
        <v>131</v>
      </c>
      <c r="AW225" s="174" t="s">
        <v>31</v>
      </c>
      <c r="AX225" s="174" t="s">
        <v>79</v>
      </c>
      <c r="AY225" s="177" t="s">
        <v>122</v>
      </c>
    </row>
    <row r="226" s="174" customFormat="true" ht="12.8" hidden="false" customHeight="false" outlineLevel="0" collapsed="false">
      <c r="B226" s="175"/>
      <c r="D226" s="176" t="s">
        <v>133</v>
      </c>
      <c r="F226" s="178" t="s">
        <v>433</v>
      </c>
      <c r="H226" s="179" t="n">
        <v>29.062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133</v>
      </c>
      <c r="AU226" s="177" t="s">
        <v>131</v>
      </c>
      <c r="AV226" s="174" t="s">
        <v>131</v>
      </c>
      <c r="AW226" s="174" t="s">
        <v>2</v>
      </c>
      <c r="AX226" s="174" t="s">
        <v>79</v>
      </c>
      <c r="AY226" s="177" t="s">
        <v>122</v>
      </c>
    </row>
    <row r="227" s="27" customFormat="true" ht="16.5" hidden="false" customHeight="true" outlineLevel="0" collapsed="false">
      <c r="A227" s="22"/>
      <c r="B227" s="160"/>
      <c r="C227" s="161" t="s">
        <v>434</v>
      </c>
      <c r="D227" s="161" t="s">
        <v>125</v>
      </c>
      <c r="E227" s="162" t="s">
        <v>435</v>
      </c>
      <c r="F227" s="163" t="s">
        <v>436</v>
      </c>
      <c r="G227" s="164" t="s">
        <v>166</v>
      </c>
      <c r="H227" s="165" t="n">
        <v>1</v>
      </c>
      <c r="I227" s="166"/>
      <c r="J227" s="167" t="n">
        <f aca="false">ROUND(I227*H227,2)</f>
        <v>0</v>
      </c>
      <c r="K227" s="163"/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0.0003</v>
      </c>
      <c r="T227" s="171" t="n">
        <f aca="false">S227*H227</f>
        <v>0.0003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157</v>
      </c>
      <c r="AT227" s="172" t="s">
        <v>125</v>
      </c>
      <c r="AU227" s="172" t="s">
        <v>131</v>
      </c>
      <c r="AY227" s="3" t="s">
        <v>122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131</v>
      </c>
      <c r="BK227" s="173" t="n">
        <f aca="false">ROUND(I227*H227,2)</f>
        <v>0</v>
      </c>
      <c r="BL227" s="3" t="s">
        <v>157</v>
      </c>
      <c r="BM227" s="172" t="s">
        <v>437</v>
      </c>
    </row>
    <row r="228" s="174" customFormat="true" ht="12.8" hidden="false" customHeight="false" outlineLevel="0" collapsed="false">
      <c r="B228" s="175"/>
      <c r="D228" s="176" t="s">
        <v>133</v>
      </c>
      <c r="E228" s="177"/>
      <c r="F228" s="178" t="s">
        <v>79</v>
      </c>
      <c r="H228" s="179" t="n">
        <v>1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133</v>
      </c>
      <c r="AU228" s="177" t="s">
        <v>131</v>
      </c>
      <c r="AV228" s="174" t="s">
        <v>131</v>
      </c>
      <c r="AW228" s="174" t="s">
        <v>31</v>
      </c>
      <c r="AX228" s="174" t="s">
        <v>79</v>
      </c>
      <c r="AY228" s="177" t="s">
        <v>122</v>
      </c>
    </row>
    <row r="229" s="27" customFormat="true" ht="24.15" hidden="false" customHeight="true" outlineLevel="0" collapsed="false">
      <c r="A229" s="22"/>
      <c r="B229" s="160"/>
      <c r="C229" s="161" t="s">
        <v>438</v>
      </c>
      <c r="D229" s="161" t="s">
        <v>125</v>
      </c>
      <c r="E229" s="162" t="s">
        <v>439</v>
      </c>
      <c r="F229" s="163" t="s">
        <v>440</v>
      </c>
      <c r="G229" s="164" t="s">
        <v>272</v>
      </c>
      <c r="H229" s="203"/>
      <c r="I229" s="166"/>
      <c r="J229" s="167" t="n">
        <f aca="false">ROUND(I229*H229,2)</f>
        <v>0</v>
      </c>
      <c r="K229" s="163" t="s">
        <v>129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157</v>
      </c>
      <c r="AT229" s="172" t="s">
        <v>125</v>
      </c>
      <c r="AU229" s="172" t="s">
        <v>131</v>
      </c>
      <c r="AY229" s="3" t="s">
        <v>122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131</v>
      </c>
      <c r="BK229" s="173" t="n">
        <f aca="false">ROUND(I229*H229,2)</f>
        <v>0</v>
      </c>
      <c r="BL229" s="3" t="s">
        <v>157</v>
      </c>
      <c r="BM229" s="172" t="s">
        <v>441</v>
      </c>
    </row>
    <row r="230" s="146" customFormat="true" ht="22.8" hidden="false" customHeight="true" outlineLevel="0" collapsed="false">
      <c r="B230" s="147"/>
      <c r="D230" s="148" t="s">
        <v>73</v>
      </c>
      <c r="E230" s="158" t="s">
        <v>442</v>
      </c>
      <c r="F230" s="158" t="s">
        <v>443</v>
      </c>
      <c r="I230" s="150"/>
      <c r="J230" s="159" t="n">
        <f aca="false">BK230</f>
        <v>0</v>
      </c>
      <c r="L230" s="147"/>
      <c r="M230" s="152"/>
      <c r="N230" s="153"/>
      <c r="O230" s="153"/>
      <c r="P230" s="154" t="n">
        <f aca="false">SUM(P231:P237)</f>
        <v>0</v>
      </c>
      <c r="Q230" s="153"/>
      <c r="R230" s="154" t="n">
        <f aca="false">SUM(R231:R237)</f>
        <v>0.0017692</v>
      </c>
      <c r="S230" s="153"/>
      <c r="T230" s="155" t="n">
        <f aca="false">SUM(T231:T237)</f>
        <v>0</v>
      </c>
      <c r="AR230" s="148" t="s">
        <v>131</v>
      </c>
      <c r="AT230" s="156" t="s">
        <v>73</v>
      </c>
      <c r="AU230" s="156" t="s">
        <v>79</v>
      </c>
      <c r="AY230" s="148" t="s">
        <v>122</v>
      </c>
      <c r="BK230" s="157" t="n">
        <f aca="false">SUM(BK231:BK237)</f>
        <v>0</v>
      </c>
    </row>
    <row r="231" s="27" customFormat="true" ht="24.15" hidden="false" customHeight="true" outlineLevel="0" collapsed="false">
      <c r="A231" s="22"/>
      <c r="B231" s="160"/>
      <c r="C231" s="161" t="s">
        <v>444</v>
      </c>
      <c r="D231" s="161" t="s">
        <v>125</v>
      </c>
      <c r="E231" s="162" t="s">
        <v>445</v>
      </c>
      <c r="F231" s="163" t="s">
        <v>446</v>
      </c>
      <c r="G231" s="164" t="s">
        <v>128</v>
      </c>
      <c r="H231" s="165" t="n">
        <v>2.71</v>
      </c>
      <c r="I231" s="166"/>
      <c r="J231" s="167" t="n">
        <f aca="false">ROUND(I231*H231,2)</f>
        <v>0</v>
      </c>
      <c r="K231" s="163" t="s">
        <v>129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8E-005</v>
      </c>
      <c r="R231" s="170" t="n">
        <f aca="false">Q231*H231</f>
        <v>0.0002168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157</v>
      </c>
      <c r="AT231" s="172" t="s">
        <v>125</v>
      </c>
      <c r="AU231" s="172" t="s">
        <v>131</v>
      </c>
      <c r="AY231" s="3" t="s">
        <v>122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131</v>
      </c>
      <c r="BK231" s="173" t="n">
        <f aca="false">ROUND(I231*H231,2)</f>
        <v>0</v>
      </c>
      <c r="BL231" s="3" t="s">
        <v>157</v>
      </c>
      <c r="BM231" s="172" t="s">
        <v>447</v>
      </c>
    </row>
    <row r="232" s="174" customFormat="true" ht="12.8" hidden="false" customHeight="false" outlineLevel="0" collapsed="false">
      <c r="B232" s="175"/>
      <c r="D232" s="176" t="s">
        <v>133</v>
      </c>
      <c r="E232" s="177"/>
      <c r="F232" s="178" t="s">
        <v>448</v>
      </c>
      <c r="H232" s="179" t="n">
        <v>2.71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133</v>
      </c>
      <c r="AU232" s="177" t="s">
        <v>131</v>
      </c>
      <c r="AV232" s="174" t="s">
        <v>131</v>
      </c>
      <c r="AW232" s="174" t="s">
        <v>31</v>
      </c>
      <c r="AX232" s="174" t="s">
        <v>79</v>
      </c>
      <c r="AY232" s="177" t="s">
        <v>122</v>
      </c>
    </row>
    <row r="233" s="27" customFormat="true" ht="24.15" hidden="false" customHeight="true" outlineLevel="0" collapsed="false">
      <c r="A233" s="22"/>
      <c r="B233" s="160"/>
      <c r="C233" s="161" t="s">
        <v>449</v>
      </c>
      <c r="D233" s="161" t="s">
        <v>125</v>
      </c>
      <c r="E233" s="162" t="s">
        <v>450</v>
      </c>
      <c r="F233" s="163" t="s">
        <v>451</v>
      </c>
      <c r="G233" s="164" t="s">
        <v>128</v>
      </c>
      <c r="H233" s="165" t="n">
        <v>2.71</v>
      </c>
      <c r="I233" s="166"/>
      <c r="J233" s="167" t="n">
        <f aca="false">ROUND(I233*H233,2)</f>
        <v>0</v>
      </c>
      <c r="K233" s="163" t="s">
        <v>129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6E-005</v>
      </c>
      <c r="R233" s="170" t="n">
        <f aca="false">Q233*H233</f>
        <v>0.0001626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157</v>
      </c>
      <c r="AT233" s="172" t="s">
        <v>125</v>
      </c>
      <c r="AU233" s="172" t="s">
        <v>131</v>
      </c>
      <c r="AY233" s="3" t="s">
        <v>122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131</v>
      </c>
      <c r="BK233" s="173" t="n">
        <f aca="false">ROUND(I233*H233,2)</f>
        <v>0</v>
      </c>
      <c r="BL233" s="3" t="s">
        <v>157</v>
      </c>
      <c r="BM233" s="172" t="s">
        <v>452</v>
      </c>
    </row>
    <row r="234" s="27" customFormat="true" ht="24.15" hidden="false" customHeight="true" outlineLevel="0" collapsed="false">
      <c r="A234" s="22"/>
      <c r="B234" s="160"/>
      <c r="C234" s="161" t="s">
        <v>453</v>
      </c>
      <c r="D234" s="161" t="s">
        <v>125</v>
      </c>
      <c r="E234" s="162" t="s">
        <v>454</v>
      </c>
      <c r="F234" s="163" t="s">
        <v>455</v>
      </c>
      <c r="G234" s="164" t="s">
        <v>128</v>
      </c>
      <c r="H234" s="165" t="n">
        <v>2.71</v>
      </c>
      <c r="I234" s="166"/>
      <c r="J234" s="167" t="n">
        <f aca="false">ROUND(I234*H234,2)</f>
        <v>0</v>
      </c>
      <c r="K234" s="163" t="s">
        <v>129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0.00014</v>
      </c>
      <c r="R234" s="170" t="n">
        <f aca="false">Q234*H234</f>
        <v>0.0003794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157</v>
      </c>
      <c r="AT234" s="172" t="s">
        <v>125</v>
      </c>
      <c r="AU234" s="172" t="s">
        <v>131</v>
      </c>
      <c r="AY234" s="3" t="s">
        <v>122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131</v>
      </c>
      <c r="BK234" s="173" t="n">
        <f aca="false">ROUND(I234*H234,2)</f>
        <v>0</v>
      </c>
      <c r="BL234" s="3" t="s">
        <v>157</v>
      </c>
      <c r="BM234" s="172" t="s">
        <v>456</v>
      </c>
    </row>
    <row r="235" s="27" customFormat="true" ht="24.15" hidden="false" customHeight="true" outlineLevel="0" collapsed="false">
      <c r="A235" s="22"/>
      <c r="B235" s="160"/>
      <c r="C235" s="161" t="s">
        <v>457</v>
      </c>
      <c r="D235" s="161" t="s">
        <v>125</v>
      </c>
      <c r="E235" s="162" t="s">
        <v>458</v>
      </c>
      <c r="F235" s="163" t="s">
        <v>459</v>
      </c>
      <c r="G235" s="164" t="s">
        <v>128</v>
      </c>
      <c r="H235" s="165" t="n">
        <v>2.71</v>
      </c>
      <c r="I235" s="166"/>
      <c r="J235" s="167" t="n">
        <f aca="false">ROUND(I235*H235,2)</f>
        <v>0</v>
      </c>
      <c r="K235" s="163" t="s">
        <v>129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0.00012</v>
      </c>
      <c r="R235" s="170" t="n">
        <f aca="false">Q235*H235</f>
        <v>0.0003252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157</v>
      </c>
      <c r="AT235" s="172" t="s">
        <v>125</v>
      </c>
      <c r="AU235" s="172" t="s">
        <v>131</v>
      </c>
      <c r="AY235" s="3" t="s">
        <v>122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131</v>
      </c>
      <c r="BK235" s="173" t="n">
        <f aca="false">ROUND(I235*H235,2)</f>
        <v>0</v>
      </c>
      <c r="BL235" s="3" t="s">
        <v>157</v>
      </c>
      <c r="BM235" s="172" t="s">
        <v>460</v>
      </c>
    </row>
    <row r="236" s="27" customFormat="true" ht="24.15" hidden="false" customHeight="true" outlineLevel="0" collapsed="false">
      <c r="A236" s="22"/>
      <c r="B236" s="160"/>
      <c r="C236" s="161" t="s">
        <v>461</v>
      </c>
      <c r="D236" s="161" t="s">
        <v>125</v>
      </c>
      <c r="E236" s="162" t="s">
        <v>462</v>
      </c>
      <c r="F236" s="163" t="s">
        <v>463</v>
      </c>
      <c r="G236" s="164" t="s">
        <v>128</v>
      </c>
      <c r="H236" s="165" t="n">
        <v>2.71</v>
      </c>
      <c r="I236" s="166"/>
      <c r="J236" s="167" t="n">
        <f aca="false">ROUND(I236*H236,2)</f>
        <v>0</v>
      </c>
      <c r="K236" s="163" t="s">
        <v>129</v>
      </c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0.00012</v>
      </c>
      <c r="R236" s="170" t="n">
        <f aca="false">Q236*H236</f>
        <v>0.0003252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157</v>
      </c>
      <c r="AT236" s="172" t="s">
        <v>125</v>
      </c>
      <c r="AU236" s="172" t="s">
        <v>131</v>
      </c>
      <c r="AY236" s="3" t="s">
        <v>122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131</v>
      </c>
      <c r="BK236" s="173" t="n">
        <f aca="false">ROUND(I236*H236,2)</f>
        <v>0</v>
      </c>
      <c r="BL236" s="3" t="s">
        <v>157</v>
      </c>
      <c r="BM236" s="172" t="s">
        <v>464</v>
      </c>
    </row>
    <row r="237" s="27" customFormat="true" ht="16.5" hidden="false" customHeight="true" outlineLevel="0" collapsed="false">
      <c r="A237" s="22"/>
      <c r="B237" s="160"/>
      <c r="C237" s="161" t="s">
        <v>465</v>
      </c>
      <c r="D237" s="161" t="s">
        <v>125</v>
      </c>
      <c r="E237" s="162" t="s">
        <v>466</v>
      </c>
      <c r="F237" s="163" t="s">
        <v>467</v>
      </c>
      <c r="G237" s="164" t="s">
        <v>150</v>
      </c>
      <c r="H237" s="165" t="n">
        <v>3</v>
      </c>
      <c r="I237" s="166"/>
      <c r="J237" s="167" t="n">
        <f aca="false">ROUND(I237*H237,2)</f>
        <v>0</v>
      </c>
      <c r="K237" s="163"/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0.00012</v>
      </c>
      <c r="R237" s="170" t="n">
        <f aca="false">Q237*H237</f>
        <v>0.00036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157</v>
      </c>
      <c r="AT237" s="172" t="s">
        <v>125</v>
      </c>
      <c r="AU237" s="172" t="s">
        <v>131</v>
      </c>
      <c r="AY237" s="3" t="s">
        <v>122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131</v>
      </c>
      <c r="BK237" s="173" t="n">
        <f aca="false">ROUND(I237*H237,2)</f>
        <v>0</v>
      </c>
      <c r="BL237" s="3" t="s">
        <v>157</v>
      </c>
      <c r="BM237" s="172" t="s">
        <v>468</v>
      </c>
    </row>
    <row r="238" s="146" customFormat="true" ht="22.8" hidden="false" customHeight="true" outlineLevel="0" collapsed="false">
      <c r="B238" s="147"/>
      <c r="D238" s="148" t="s">
        <v>73</v>
      </c>
      <c r="E238" s="158" t="s">
        <v>469</v>
      </c>
      <c r="F238" s="158" t="s">
        <v>470</v>
      </c>
      <c r="I238" s="150"/>
      <c r="J238" s="159" t="n">
        <f aca="false">BK238</f>
        <v>0</v>
      </c>
      <c r="L238" s="147"/>
      <c r="M238" s="152"/>
      <c r="N238" s="153"/>
      <c r="O238" s="153"/>
      <c r="P238" s="154" t="n">
        <f aca="false">SUM(P239:P248)</f>
        <v>0</v>
      </c>
      <c r="Q238" s="153"/>
      <c r="R238" s="154" t="n">
        <f aca="false">SUM(R239:R248)</f>
        <v>0.20728417</v>
      </c>
      <c r="S238" s="153"/>
      <c r="T238" s="155" t="n">
        <f aca="false">SUM(T239:T248)</f>
        <v>0.04294523</v>
      </c>
      <c r="AR238" s="148" t="s">
        <v>131</v>
      </c>
      <c r="AT238" s="156" t="s">
        <v>73</v>
      </c>
      <c r="AU238" s="156" t="s">
        <v>79</v>
      </c>
      <c r="AY238" s="148" t="s">
        <v>122</v>
      </c>
      <c r="BK238" s="157" t="n">
        <f aca="false">SUM(BK239:BK248)</f>
        <v>0</v>
      </c>
    </row>
    <row r="239" s="27" customFormat="true" ht="16.5" hidden="false" customHeight="true" outlineLevel="0" collapsed="false">
      <c r="A239" s="22"/>
      <c r="B239" s="160"/>
      <c r="C239" s="161" t="s">
        <v>471</v>
      </c>
      <c r="D239" s="161" t="s">
        <v>125</v>
      </c>
      <c r="E239" s="162" t="s">
        <v>472</v>
      </c>
      <c r="F239" s="163" t="s">
        <v>473</v>
      </c>
      <c r="G239" s="164" t="s">
        <v>128</v>
      </c>
      <c r="H239" s="165" t="n">
        <v>138.533</v>
      </c>
      <c r="I239" s="166"/>
      <c r="J239" s="167" t="n">
        <f aca="false">ROUND(I239*H239,2)</f>
        <v>0</v>
      </c>
      <c r="K239" s="163" t="s">
        <v>129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0.001</v>
      </c>
      <c r="R239" s="170" t="n">
        <f aca="false">Q239*H239</f>
        <v>0.138533</v>
      </c>
      <c r="S239" s="170" t="n">
        <v>0.00031</v>
      </c>
      <c r="T239" s="171" t="n">
        <f aca="false">S239*H239</f>
        <v>0.04294523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157</v>
      </c>
      <c r="AT239" s="172" t="s">
        <v>125</v>
      </c>
      <c r="AU239" s="172" t="s">
        <v>131</v>
      </c>
      <c r="AY239" s="3" t="s">
        <v>122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131</v>
      </c>
      <c r="BK239" s="173" t="n">
        <f aca="false">ROUND(I239*H239,2)</f>
        <v>0</v>
      </c>
      <c r="BL239" s="3" t="s">
        <v>157</v>
      </c>
      <c r="BM239" s="172" t="s">
        <v>474</v>
      </c>
    </row>
    <row r="240" s="174" customFormat="true" ht="12.8" hidden="false" customHeight="false" outlineLevel="0" collapsed="false">
      <c r="B240" s="175"/>
      <c r="D240" s="176" t="s">
        <v>133</v>
      </c>
      <c r="E240" s="177"/>
      <c r="F240" s="178" t="s">
        <v>475</v>
      </c>
      <c r="H240" s="179" t="n">
        <v>20.14</v>
      </c>
      <c r="I240" s="180"/>
      <c r="L240" s="175"/>
      <c r="M240" s="181"/>
      <c r="N240" s="182"/>
      <c r="O240" s="182"/>
      <c r="P240" s="182"/>
      <c r="Q240" s="182"/>
      <c r="R240" s="182"/>
      <c r="S240" s="182"/>
      <c r="T240" s="183"/>
      <c r="AT240" s="177" t="s">
        <v>133</v>
      </c>
      <c r="AU240" s="177" t="s">
        <v>131</v>
      </c>
      <c r="AV240" s="174" t="s">
        <v>131</v>
      </c>
      <c r="AW240" s="174" t="s">
        <v>31</v>
      </c>
      <c r="AX240" s="174" t="s">
        <v>74</v>
      </c>
      <c r="AY240" s="177" t="s">
        <v>122</v>
      </c>
    </row>
    <row r="241" s="174" customFormat="true" ht="12.8" hidden="false" customHeight="false" outlineLevel="0" collapsed="false">
      <c r="B241" s="175"/>
      <c r="D241" s="176" t="s">
        <v>133</v>
      </c>
      <c r="E241" s="177"/>
      <c r="F241" s="178" t="s">
        <v>476</v>
      </c>
      <c r="H241" s="179" t="n">
        <v>9.88</v>
      </c>
      <c r="I241" s="180"/>
      <c r="L241" s="175"/>
      <c r="M241" s="181"/>
      <c r="N241" s="182"/>
      <c r="O241" s="182"/>
      <c r="P241" s="182"/>
      <c r="Q241" s="182"/>
      <c r="R241" s="182"/>
      <c r="S241" s="182"/>
      <c r="T241" s="183"/>
      <c r="AT241" s="177" t="s">
        <v>133</v>
      </c>
      <c r="AU241" s="177" t="s">
        <v>131</v>
      </c>
      <c r="AV241" s="174" t="s">
        <v>131</v>
      </c>
      <c r="AW241" s="174" t="s">
        <v>31</v>
      </c>
      <c r="AX241" s="174" t="s">
        <v>74</v>
      </c>
      <c r="AY241" s="177" t="s">
        <v>122</v>
      </c>
    </row>
    <row r="242" s="174" customFormat="true" ht="12.8" hidden="false" customHeight="false" outlineLevel="0" collapsed="false">
      <c r="B242" s="175"/>
      <c r="D242" s="176" t="s">
        <v>133</v>
      </c>
      <c r="E242" s="177"/>
      <c r="F242" s="178" t="s">
        <v>477</v>
      </c>
      <c r="H242" s="179" t="n">
        <v>70.013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133</v>
      </c>
      <c r="AU242" s="177" t="s">
        <v>131</v>
      </c>
      <c r="AV242" s="174" t="s">
        <v>131</v>
      </c>
      <c r="AW242" s="174" t="s">
        <v>31</v>
      </c>
      <c r="AX242" s="174" t="s">
        <v>74</v>
      </c>
      <c r="AY242" s="177" t="s">
        <v>122</v>
      </c>
    </row>
    <row r="243" s="174" customFormat="true" ht="12.8" hidden="false" customHeight="false" outlineLevel="0" collapsed="false">
      <c r="B243" s="175"/>
      <c r="D243" s="176" t="s">
        <v>133</v>
      </c>
      <c r="E243" s="177"/>
      <c r="F243" s="178" t="s">
        <v>478</v>
      </c>
      <c r="H243" s="179" t="n">
        <v>38.5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133</v>
      </c>
      <c r="AU243" s="177" t="s">
        <v>131</v>
      </c>
      <c r="AV243" s="174" t="s">
        <v>131</v>
      </c>
      <c r="AW243" s="174" t="s">
        <v>31</v>
      </c>
      <c r="AX243" s="174" t="s">
        <v>74</v>
      </c>
      <c r="AY243" s="177" t="s">
        <v>122</v>
      </c>
    </row>
    <row r="244" s="184" customFormat="true" ht="12.8" hidden="false" customHeight="false" outlineLevel="0" collapsed="false">
      <c r="B244" s="185"/>
      <c r="D244" s="176" t="s">
        <v>133</v>
      </c>
      <c r="E244" s="186"/>
      <c r="F244" s="187" t="s">
        <v>138</v>
      </c>
      <c r="H244" s="188" t="n">
        <v>138.533</v>
      </c>
      <c r="I244" s="189"/>
      <c r="L244" s="185"/>
      <c r="M244" s="190"/>
      <c r="N244" s="191"/>
      <c r="O244" s="191"/>
      <c r="P244" s="191"/>
      <c r="Q244" s="191"/>
      <c r="R244" s="191"/>
      <c r="S244" s="191"/>
      <c r="T244" s="192"/>
      <c r="AT244" s="186" t="s">
        <v>133</v>
      </c>
      <c r="AU244" s="186" t="s">
        <v>131</v>
      </c>
      <c r="AV244" s="184" t="s">
        <v>130</v>
      </c>
      <c r="AW244" s="184" t="s">
        <v>31</v>
      </c>
      <c r="AX244" s="184" t="s">
        <v>79</v>
      </c>
      <c r="AY244" s="186" t="s">
        <v>122</v>
      </c>
    </row>
    <row r="245" s="27" customFormat="true" ht="24.15" hidden="false" customHeight="true" outlineLevel="0" collapsed="false">
      <c r="A245" s="22"/>
      <c r="B245" s="160"/>
      <c r="C245" s="161" t="s">
        <v>479</v>
      </c>
      <c r="D245" s="161" t="s">
        <v>125</v>
      </c>
      <c r="E245" s="162" t="s">
        <v>480</v>
      </c>
      <c r="F245" s="163" t="s">
        <v>481</v>
      </c>
      <c r="G245" s="164" t="s">
        <v>128</v>
      </c>
      <c r="H245" s="165" t="n">
        <v>138.533</v>
      </c>
      <c r="I245" s="166"/>
      <c r="J245" s="167" t="n">
        <f aca="false">ROUND(I245*H245,2)</f>
        <v>0</v>
      </c>
      <c r="K245" s="163" t="s">
        <v>129</v>
      </c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157</v>
      </c>
      <c r="AT245" s="172" t="s">
        <v>125</v>
      </c>
      <c r="AU245" s="172" t="s">
        <v>131</v>
      </c>
      <c r="AY245" s="3" t="s">
        <v>122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131</v>
      </c>
      <c r="BK245" s="173" t="n">
        <f aca="false">ROUND(I245*H245,2)</f>
        <v>0</v>
      </c>
      <c r="BL245" s="3" t="s">
        <v>157</v>
      </c>
      <c r="BM245" s="172" t="s">
        <v>482</v>
      </c>
    </row>
    <row r="246" s="27" customFormat="true" ht="24.15" hidden="false" customHeight="true" outlineLevel="0" collapsed="false">
      <c r="A246" s="22"/>
      <c r="B246" s="160"/>
      <c r="C246" s="161" t="s">
        <v>483</v>
      </c>
      <c r="D246" s="161" t="s">
        <v>125</v>
      </c>
      <c r="E246" s="162" t="s">
        <v>484</v>
      </c>
      <c r="F246" s="163" t="s">
        <v>485</v>
      </c>
      <c r="G246" s="164" t="s">
        <v>128</v>
      </c>
      <c r="H246" s="165" t="n">
        <v>3</v>
      </c>
      <c r="I246" s="166"/>
      <c r="J246" s="167" t="n">
        <f aca="false">ROUND(I246*H246,2)</f>
        <v>0</v>
      </c>
      <c r="K246" s="163" t="s">
        <v>129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0.00029</v>
      </c>
      <c r="R246" s="170" t="n">
        <f aca="false">Q246*H246</f>
        <v>0.00087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157</v>
      </c>
      <c r="AT246" s="172" t="s">
        <v>125</v>
      </c>
      <c r="AU246" s="172" t="s">
        <v>131</v>
      </c>
      <c r="AY246" s="3" t="s">
        <v>122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131</v>
      </c>
      <c r="BK246" s="173" t="n">
        <f aca="false">ROUND(I246*H246,2)</f>
        <v>0</v>
      </c>
      <c r="BL246" s="3" t="s">
        <v>157</v>
      </c>
      <c r="BM246" s="172" t="s">
        <v>486</v>
      </c>
    </row>
    <row r="247" s="27" customFormat="true" ht="24.15" hidden="false" customHeight="true" outlineLevel="0" collapsed="false">
      <c r="A247" s="22"/>
      <c r="B247" s="160"/>
      <c r="C247" s="161" t="s">
        <v>487</v>
      </c>
      <c r="D247" s="161" t="s">
        <v>125</v>
      </c>
      <c r="E247" s="162" t="s">
        <v>488</v>
      </c>
      <c r="F247" s="163" t="s">
        <v>489</v>
      </c>
      <c r="G247" s="164" t="s">
        <v>128</v>
      </c>
      <c r="H247" s="165" t="n">
        <v>138.533</v>
      </c>
      <c r="I247" s="166"/>
      <c r="J247" s="167" t="n">
        <f aca="false">ROUND(I247*H247,2)</f>
        <v>0</v>
      </c>
      <c r="K247" s="163" t="s">
        <v>129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0.0002</v>
      </c>
      <c r="R247" s="170" t="n">
        <f aca="false">Q247*H247</f>
        <v>0.0277066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157</v>
      </c>
      <c r="AT247" s="172" t="s">
        <v>125</v>
      </c>
      <c r="AU247" s="172" t="s">
        <v>131</v>
      </c>
      <c r="AY247" s="3" t="s">
        <v>122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131</v>
      </c>
      <c r="BK247" s="173" t="n">
        <f aca="false">ROUND(I247*H247,2)</f>
        <v>0</v>
      </c>
      <c r="BL247" s="3" t="s">
        <v>157</v>
      </c>
      <c r="BM247" s="172" t="s">
        <v>490</v>
      </c>
    </row>
    <row r="248" s="27" customFormat="true" ht="24.15" hidden="false" customHeight="true" outlineLevel="0" collapsed="false">
      <c r="A248" s="22"/>
      <c r="B248" s="160"/>
      <c r="C248" s="161" t="s">
        <v>491</v>
      </c>
      <c r="D248" s="161" t="s">
        <v>125</v>
      </c>
      <c r="E248" s="162" t="s">
        <v>492</v>
      </c>
      <c r="F248" s="163" t="s">
        <v>493</v>
      </c>
      <c r="G248" s="164" t="s">
        <v>128</v>
      </c>
      <c r="H248" s="165" t="n">
        <v>138.533</v>
      </c>
      <c r="I248" s="166"/>
      <c r="J248" s="167" t="n">
        <f aca="false">ROUND(I248*H248,2)</f>
        <v>0</v>
      </c>
      <c r="K248" s="163" t="s">
        <v>129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0.00029</v>
      </c>
      <c r="R248" s="170" t="n">
        <f aca="false">Q248*H248</f>
        <v>0.04017457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157</v>
      </c>
      <c r="AT248" s="172" t="s">
        <v>125</v>
      </c>
      <c r="AU248" s="172" t="s">
        <v>131</v>
      </c>
      <c r="AY248" s="3" t="s">
        <v>122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131</v>
      </c>
      <c r="BK248" s="173" t="n">
        <f aca="false">ROUND(I248*H248,2)</f>
        <v>0</v>
      </c>
      <c r="BL248" s="3" t="s">
        <v>157</v>
      </c>
      <c r="BM248" s="172" t="s">
        <v>494</v>
      </c>
    </row>
    <row r="249" s="146" customFormat="true" ht="25.9" hidden="false" customHeight="true" outlineLevel="0" collapsed="false">
      <c r="B249" s="147"/>
      <c r="D249" s="148" t="s">
        <v>73</v>
      </c>
      <c r="E249" s="149" t="s">
        <v>495</v>
      </c>
      <c r="F249" s="149" t="s">
        <v>496</v>
      </c>
      <c r="I249" s="150"/>
      <c r="J249" s="151" t="n">
        <f aca="false">BK249</f>
        <v>0</v>
      </c>
      <c r="L249" s="147"/>
      <c r="M249" s="152"/>
      <c r="N249" s="153"/>
      <c r="O249" s="153"/>
      <c r="P249" s="154" t="n">
        <f aca="false">SUM(P250:P251)</f>
        <v>0</v>
      </c>
      <c r="Q249" s="153"/>
      <c r="R249" s="154" t="n">
        <f aca="false">SUM(R250:R251)</f>
        <v>0</v>
      </c>
      <c r="S249" s="153"/>
      <c r="T249" s="155" t="n">
        <f aca="false">SUM(T250:T251)</f>
        <v>0</v>
      </c>
      <c r="AR249" s="148" t="s">
        <v>130</v>
      </c>
      <c r="AT249" s="156" t="s">
        <v>73</v>
      </c>
      <c r="AU249" s="156" t="s">
        <v>74</v>
      </c>
      <c r="AY249" s="148" t="s">
        <v>122</v>
      </c>
      <c r="BK249" s="157" t="n">
        <f aca="false">SUM(BK250:BK251)</f>
        <v>0</v>
      </c>
    </row>
    <row r="250" s="27" customFormat="true" ht="16.5" hidden="false" customHeight="true" outlineLevel="0" collapsed="false">
      <c r="A250" s="22"/>
      <c r="B250" s="160"/>
      <c r="C250" s="161" t="s">
        <v>497</v>
      </c>
      <c r="D250" s="161" t="s">
        <v>125</v>
      </c>
      <c r="E250" s="162" t="s">
        <v>498</v>
      </c>
      <c r="F250" s="163" t="s">
        <v>499</v>
      </c>
      <c r="G250" s="164" t="s">
        <v>171</v>
      </c>
      <c r="H250" s="165" t="n">
        <v>4</v>
      </c>
      <c r="I250" s="166"/>
      <c r="J250" s="167" t="n">
        <f aca="false">ROUND(I250*H250,2)</f>
        <v>0</v>
      </c>
      <c r="K250" s="163" t="s">
        <v>129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500</v>
      </c>
      <c r="AT250" s="172" t="s">
        <v>125</v>
      </c>
      <c r="AU250" s="172" t="s">
        <v>79</v>
      </c>
      <c r="AY250" s="3" t="s">
        <v>122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131</v>
      </c>
      <c r="BK250" s="173" t="n">
        <f aca="false">ROUND(I250*H250,2)</f>
        <v>0</v>
      </c>
      <c r="BL250" s="3" t="s">
        <v>500</v>
      </c>
      <c r="BM250" s="172" t="s">
        <v>501</v>
      </c>
    </row>
    <row r="251" s="27" customFormat="true" ht="16.5" hidden="false" customHeight="true" outlineLevel="0" collapsed="false">
      <c r="A251" s="22"/>
      <c r="B251" s="160"/>
      <c r="C251" s="161" t="s">
        <v>502</v>
      </c>
      <c r="D251" s="161" t="s">
        <v>125</v>
      </c>
      <c r="E251" s="162" t="s">
        <v>503</v>
      </c>
      <c r="F251" s="163" t="s">
        <v>504</v>
      </c>
      <c r="G251" s="164" t="s">
        <v>171</v>
      </c>
      <c r="H251" s="165" t="n">
        <v>6</v>
      </c>
      <c r="I251" s="166"/>
      <c r="J251" s="167" t="n">
        <f aca="false">ROUND(I251*H251,2)</f>
        <v>0</v>
      </c>
      <c r="K251" s="163" t="s">
        <v>129</v>
      </c>
      <c r="L251" s="23"/>
      <c r="M251" s="168"/>
      <c r="N251" s="169" t="s">
        <v>40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500</v>
      </c>
      <c r="AT251" s="172" t="s">
        <v>125</v>
      </c>
      <c r="AU251" s="172" t="s">
        <v>79</v>
      </c>
      <c r="AY251" s="3" t="s">
        <v>122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131</v>
      </c>
      <c r="BK251" s="173" t="n">
        <f aca="false">ROUND(I251*H251,2)</f>
        <v>0</v>
      </c>
      <c r="BL251" s="3" t="s">
        <v>500</v>
      </c>
      <c r="BM251" s="172" t="s">
        <v>505</v>
      </c>
    </row>
    <row r="252" s="146" customFormat="true" ht="25.9" hidden="false" customHeight="true" outlineLevel="0" collapsed="false">
      <c r="B252" s="147"/>
      <c r="D252" s="148" t="s">
        <v>73</v>
      </c>
      <c r="E252" s="149" t="s">
        <v>506</v>
      </c>
      <c r="F252" s="149" t="s">
        <v>507</v>
      </c>
      <c r="I252" s="150"/>
      <c r="J252" s="151" t="n">
        <f aca="false">BK252</f>
        <v>0</v>
      </c>
      <c r="L252" s="147"/>
      <c r="M252" s="152"/>
      <c r="N252" s="153"/>
      <c r="O252" s="153"/>
      <c r="P252" s="154" t="n">
        <f aca="false">P253+P255</f>
        <v>0</v>
      </c>
      <c r="Q252" s="153"/>
      <c r="R252" s="154" t="n">
        <f aca="false">R253+R255</f>
        <v>0</v>
      </c>
      <c r="S252" s="153"/>
      <c r="T252" s="155" t="n">
        <f aca="false">T253+T255</f>
        <v>0</v>
      </c>
      <c r="AR252" s="148" t="s">
        <v>154</v>
      </c>
      <c r="AT252" s="156" t="s">
        <v>73</v>
      </c>
      <c r="AU252" s="156" t="s">
        <v>74</v>
      </c>
      <c r="AY252" s="148" t="s">
        <v>122</v>
      </c>
      <c r="BK252" s="157" t="n">
        <f aca="false">BK253+BK255</f>
        <v>0</v>
      </c>
    </row>
    <row r="253" s="146" customFormat="true" ht="22.8" hidden="false" customHeight="true" outlineLevel="0" collapsed="false">
      <c r="B253" s="147"/>
      <c r="D253" s="148" t="s">
        <v>73</v>
      </c>
      <c r="E253" s="158" t="s">
        <v>508</v>
      </c>
      <c r="F253" s="158" t="s">
        <v>509</v>
      </c>
      <c r="I253" s="150"/>
      <c r="J253" s="159" t="n">
        <f aca="false">BK253</f>
        <v>0</v>
      </c>
      <c r="L253" s="147"/>
      <c r="M253" s="152"/>
      <c r="N253" s="153"/>
      <c r="O253" s="153"/>
      <c r="P253" s="154" t="n">
        <f aca="false">P254</f>
        <v>0</v>
      </c>
      <c r="Q253" s="153"/>
      <c r="R253" s="154" t="n">
        <f aca="false">R254</f>
        <v>0</v>
      </c>
      <c r="S253" s="153"/>
      <c r="T253" s="155" t="n">
        <f aca="false">T254</f>
        <v>0</v>
      </c>
      <c r="AR253" s="148" t="s">
        <v>154</v>
      </c>
      <c r="AT253" s="156" t="s">
        <v>73</v>
      </c>
      <c r="AU253" s="156" t="s">
        <v>79</v>
      </c>
      <c r="AY253" s="148" t="s">
        <v>122</v>
      </c>
      <c r="BK253" s="157" t="n">
        <f aca="false">BK254</f>
        <v>0</v>
      </c>
    </row>
    <row r="254" s="27" customFormat="true" ht="16.5" hidden="false" customHeight="true" outlineLevel="0" collapsed="false">
      <c r="A254" s="22"/>
      <c r="B254" s="160"/>
      <c r="C254" s="161" t="s">
        <v>510</v>
      </c>
      <c r="D254" s="161" t="s">
        <v>125</v>
      </c>
      <c r="E254" s="162" t="s">
        <v>511</v>
      </c>
      <c r="F254" s="163" t="s">
        <v>512</v>
      </c>
      <c r="G254" s="164" t="s">
        <v>150</v>
      </c>
      <c r="H254" s="165" t="n">
        <v>1</v>
      </c>
      <c r="I254" s="166"/>
      <c r="J254" s="167" t="n">
        <f aca="false">ROUND(I254*H254,2)</f>
        <v>0</v>
      </c>
      <c r="K254" s="163" t="s">
        <v>129</v>
      </c>
      <c r="L254" s="23"/>
      <c r="M254" s="168"/>
      <c r="N254" s="169" t="s">
        <v>40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513</v>
      </c>
      <c r="AT254" s="172" t="s">
        <v>125</v>
      </c>
      <c r="AU254" s="172" t="s">
        <v>131</v>
      </c>
      <c r="AY254" s="3" t="s">
        <v>122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131</v>
      </c>
      <c r="BK254" s="173" t="n">
        <f aca="false">ROUND(I254*H254,2)</f>
        <v>0</v>
      </c>
      <c r="BL254" s="3" t="s">
        <v>513</v>
      </c>
      <c r="BM254" s="172" t="s">
        <v>514</v>
      </c>
    </row>
    <row r="255" s="146" customFormat="true" ht="22.8" hidden="false" customHeight="true" outlineLevel="0" collapsed="false">
      <c r="B255" s="147"/>
      <c r="D255" s="148" t="s">
        <v>73</v>
      </c>
      <c r="E255" s="158" t="s">
        <v>515</v>
      </c>
      <c r="F255" s="158" t="s">
        <v>516</v>
      </c>
      <c r="I255" s="150"/>
      <c r="J255" s="159" t="n">
        <f aca="false">BK255</f>
        <v>0</v>
      </c>
      <c r="L255" s="147"/>
      <c r="M255" s="152"/>
      <c r="N255" s="153"/>
      <c r="O255" s="153"/>
      <c r="P255" s="154" t="n">
        <f aca="false">P256</f>
        <v>0</v>
      </c>
      <c r="Q255" s="153"/>
      <c r="R255" s="154" t="n">
        <f aca="false">R256</f>
        <v>0</v>
      </c>
      <c r="S255" s="153"/>
      <c r="T255" s="155" t="n">
        <f aca="false">T256</f>
        <v>0</v>
      </c>
      <c r="AR255" s="148" t="s">
        <v>154</v>
      </c>
      <c r="AT255" s="156" t="s">
        <v>73</v>
      </c>
      <c r="AU255" s="156" t="s">
        <v>79</v>
      </c>
      <c r="AY255" s="148" t="s">
        <v>122</v>
      </c>
      <c r="BK255" s="157" t="n">
        <f aca="false">BK256</f>
        <v>0</v>
      </c>
    </row>
    <row r="256" s="27" customFormat="true" ht="16.5" hidden="false" customHeight="true" outlineLevel="0" collapsed="false">
      <c r="A256" s="22"/>
      <c r="B256" s="160"/>
      <c r="C256" s="161" t="s">
        <v>517</v>
      </c>
      <c r="D256" s="161" t="s">
        <v>125</v>
      </c>
      <c r="E256" s="162" t="s">
        <v>518</v>
      </c>
      <c r="F256" s="163" t="s">
        <v>519</v>
      </c>
      <c r="G256" s="164" t="s">
        <v>150</v>
      </c>
      <c r="H256" s="165" t="n">
        <v>1</v>
      </c>
      <c r="I256" s="166"/>
      <c r="J256" s="167" t="n">
        <f aca="false">ROUND(I256*H256,2)</f>
        <v>0</v>
      </c>
      <c r="K256" s="163" t="s">
        <v>129</v>
      </c>
      <c r="L256" s="23"/>
      <c r="M256" s="204"/>
      <c r="N256" s="205" t="s">
        <v>40</v>
      </c>
      <c r="O256" s="206"/>
      <c r="P256" s="207" t="n">
        <f aca="false">O256*H256</f>
        <v>0</v>
      </c>
      <c r="Q256" s="207" t="n">
        <v>0</v>
      </c>
      <c r="R256" s="207" t="n">
        <f aca="false">Q256*H256</f>
        <v>0</v>
      </c>
      <c r="S256" s="207" t="n">
        <v>0</v>
      </c>
      <c r="T256" s="208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513</v>
      </c>
      <c r="AT256" s="172" t="s">
        <v>125</v>
      </c>
      <c r="AU256" s="172" t="s">
        <v>131</v>
      </c>
      <c r="AY256" s="3" t="s">
        <v>122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131</v>
      </c>
      <c r="BK256" s="173" t="n">
        <f aca="false">ROUND(I256*H256,2)</f>
        <v>0</v>
      </c>
      <c r="BL256" s="3" t="s">
        <v>513</v>
      </c>
      <c r="BM256" s="172" t="s">
        <v>520</v>
      </c>
    </row>
    <row r="257" s="27" customFormat="true" ht="6.95" hidden="false" customHeight="true" outlineLevel="0" collapsed="false">
      <c r="A257" s="22"/>
      <c r="B257" s="44"/>
      <c r="C257" s="45"/>
      <c r="D257" s="45"/>
      <c r="E257" s="45"/>
      <c r="F257" s="45"/>
      <c r="G257" s="45"/>
      <c r="H257" s="45"/>
      <c r="I257" s="45"/>
      <c r="J257" s="45"/>
      <c r="K257" s="45"/>
      <c r="L257" s="23"/>
      <c r="M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</row>
  </sheetData>
  <autoFilter ref="C131:K256"/>
  <mergeCells count="6">
    <mergeCell ref="L2:V2"/>
    <mergeCell ref="E7:H7"/>
    <mergeCell ref="E16:H16"/>
    <mergeCell ref="E25:H25"/>
    <mergeCell ref="E85:H85"/>
    <mergeCell ref="E124:H12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2024-01-28T19:55:42Z</dcterms:created>
  <dc:creator>DESKTOP-VKVVR07\Eva</dc:creator>
  <dc:description/>
  <dc:language>cs-CZ</dc:language>
  <cp:lastModifiedBy/>
  <dcterms:modified xsi:type="dcterms:W3CDTF">2024-01-28T20:58:39Z</dcterms:modified>
  <cp:revision>1</cp:revision>
  <dc:subject/>
  <dc:title/>
</cp:coreProperties>
</file>